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\330\335\04. VÝZVY, HMG, HARŽ\03. HMG 2014 - 2020\HMG 2019\191025_9. verze HMG 2019 + 10. verze ITI_CLLD + 31. verze Mid-term\"/>
    </mc:Choice>
  </mc:AlternateContent>
  <bookViews>
    <workbookView xWindow="0" yWindow="0" windowWidth="19440" windowHeight="7755"/>
  </bookViews>
  <sheets>
    <sheet name="List1" sheetId="1" r:id="rId1"/>
  </sheets>
  <definedNames>
    <definedName name="_xlnm.Print_Titles" localSheetId="0">List1!$5:$6</definedName>
    <definedName name="_xlnm.Print_Area" localSheetId="0">List1!$A$1:$Z$57</definedName>
  </definedNames>
  <calcPr calcId="152511"/>
</workbook>
</file>

<file path=xl/calcChain.xml><?xml version="1.0" encoding="utf-8"?>
<calcChain xmlns="http://schemas.openxmlformats.org/spreadsheetml/2006/main">
  <c r="E51" i="1" l="1"/>
  <c r="E49" i="1"/>
  <c r="E28" i="1" l="1"/>
  <c r="E22" i="1"/>
  <c r="E21" i="1"/>
  <c r="E20" i="1"/>
  <c r="E18" i="1"/>
  <c r="E12" i="1"/>
  <c r="E7" i="1"/>
  <c r="E50" i="1" l="1"/>
  <c r="D22" i="1" l="1"/>
  <c r="E10" i="1" l="1"/>
  <c r="E19" i="1" l="1"/>
  <c r="E24" i="1" l="1"/>
  <c r="E36" i="1"/>
  <c r="D49" i="1"/>
  <c r="D33" i="1"/>
  <c r="D18" i="1"/>
  <c r="D7" i="1"/>
  <c r="E46" i="1"/>
  <c r="E39" i="1"/>
  <c r="E33" i="1"/>
  <c r="E29" i="1"/>
  <c r="E15" i="1"/>
</calcChain>
</file>

<file path=xl/sharedStrings.xml><?xml version="1.0" encoding="utf-8"?>
<sst xmlns="http://schemas.openxmlformats.org/spreadsheetml/2006/main" count="207" uniqueCount="162">
  <si>
    <t>Název specifického cíle</t>
  </si>
  <si>
    <t xml:space="preserve">Alokace v EUR dle PO </t>
  </si>
  <si>
    <t>Q1</t>
  </si>
  <si>
    <t>Q2</t>
  </si>
  <si>
    <t>Q3</t>
  </si>
  <si>
    <t>Q4</t>
  </si>
  <si>
    <t>PO1</t>
  </si>
  <si>
    <t>SC 4: Podpořit preventivní protipovodňová opatření</t>
  </si>
  <si>
    <t>PO2</t>
  </si>
  <si>
    <t>PO3</t>
  </si>
  <si>
    <t>SC 2: Zvýšit podíl materiálového a energetického využití odpadů</t>
  </si>
  <si>
    <t>SC 5: Snížit environmentální rizika a rozvíjet systémy jejich řízení</t>
  </si>
  <si>
    <t>PO4</t>
  </si>
  <si>
    <t xml:space="preserve">SC 2: Posílit biodiverzitu </t>
  </si>
  <si>
    <t>SC 3: Posílit přirozené funkce krajiny</t>
  </si>
  <si>
    <t>SC 4: Zlepšit kvalitu prostředí v sídlech</t>
  </si>
  <si>
    <t>PO5</t>
  </si>
  <si>
    <t>400 mil. Kč</t>
  </si>
  <si>
    <t>600 mil. Kč</t>
  </si>
  <si>
    <t>SC 1: Prevence vzniku odpadů</t>
  </si>
  <si>
    <t>SC 3: Rekultivovat staré skládky</t>
  </si>
  <si>
    <t>SC 1: Zajistit příznivý stav předmětu ochrany národně významných chráněných území</t>
  </si>
  <si>
    <t>SC 2: Dosáhnout vysokého energetického standardu nových veřejných budov</t>
  </si>
  <si>
    <t xml:space="preserve">SC 1: Snížit energetickou náročnost  veřejných budov a zvýšit využití obnovitelných zdrojů energie </t>
  </si>
  <si>
    <t>300 mil. Kč</t>
  </si>
  <si>
    <t>SC 1: Snížit množství vypouštěného znečištění do povrchových i podzemních vod z komunálních zdrojů a vnos znečišťujících látek do povrchových a podzemních vod</t>
  </si>
  <si>
    <t>SC 2: Zajistit dodávky pitné vody v odpovídající jakosti a množství</t>
  </si>
  <si>
    <t>SC 3: Zlepšit systém sledování, hodnocení a předpovídání vývoje kvality ovzduší a souvisejících meteorologických aspektů</t>
  </si>
  <si>
    <t>SC 4: Dokončit inventarizaci a odstranit ekologické zátěže</t>
  </si>
  <si>
    <t>200 mil. Kč</t>
  </si>
  <si>
    <t>500 mil. Kč</t>
  </si>
  <si>
    <t>červen 2015
nehodnocená, průběžná  výzva,  (2. fáze fázovací výzvy): 800 mil. Kč</t>
  </si>
  <si>
    <t>Alokace v CZK dle PO*</t>
  </si>
  <si>
    <t>300 mil. Kč (PA 3.2.3 - BPS)</t>
  </si>
  <si>
    <t xml:space="preserve">359 mil. Kč </t>
  </si>
  <si>
    <t>*kurz 1 EUR =</t>
  </si>
  <si>
    <t>Alokace specifického cíle*</t>
  </si>
  <si>
    <t>1,3 mld. Kč</t>
  </si>
  <si>
    <t>Průběžná/Alokace 200 mil. Kč</t>
  </si>
  <si>
    <t>Průběžná/Alokace 100 mil. Kč</t>
  </si>
  <si>
    <t xml:space="preserve">3,3 mld. Kč </t>
  </si>
  <si>
    <t>Průběžná/Alokace 60 mil. Kč</t>
  </si>
  <si>
    <t>3 mld Kč.</t>
  </si>
  <si>
    <t xml:space="preserve">3 mld. Kč </t>
  </si>
  <si>
    <t xml:space="preserve">150 mil. Kč (aktivita 1.4.2) </t>
  </si>
  <si>
    <t>600 mil. Kč (aktivity 3.4.2 a 3.4.3)</t>
  </si>
  <si>
    <t>500 mil. Kč (aktivity 3.4.2 a 3.4.3)</t>
  </si>
  <si>
    <t>345,5  mil. Kč</t>
  </si>
  <si>
    <t xml:space="preserve">125,6 mil. Kč </t>
  </si>
  <si>
    <t xml:space="preserve">130 mil. Kč </t>
  </si>
  <si>
    <t>100 mil. Kč (aktivita 3.1.1)</t>
  </si>
  <si>
    <t>36 mil. Kč</t>
  </si>
  <si>
    <t xml:space="preserve">37 mil. Kč </t>
  </si>
  <si>
    <t>164 mil. Kč</t>
  </si>
  <si>
    <t>152 mil. Kč</t>
  </si>
  <si>
    <t>3 mld. Kč</t>
  </si>
  <si>
    <t>90 mil. Kč</t>
  </si>
  <si>
    <t>102 mil. Kč</t>
  </si>
  <si>
    <t>1,85 mld. Kč (aktivity 3.2.1, 3.2.2 mimo projekty kompostáren, 3.2.3 pouze bioplynové stanice a 3.2.4)</t>
  </si>
  <si>
    <t>350 mil. Kč (aktivity 1.4.1 a 1.4.3)</t>
  </si>
  <si>
    <t>SC 1: Snížit emise z lokálního vytápění domácností podílejících se na expozici obyvatelstva nadlimitním koncentracím znečišťujících látek</t>
  </si>
  <si>
    <t xml:space="preserve">SC 2: Snížit emise stacionárních zdrojů podílejících se na expozici obyvatelstva nadlimitním koncentracím znečišťujících látek </t>
  </si>
  <si>
    <t>30 mil. Kč pro ITI</t>
  </si>
  <si>
    <t>450 mil. Kč pro ITI</t>
  </si>
  <si>
    <t xml:space="preserve">1,5 mld. Kč </t>
  </si>
  <si>
    <t>300 mil. Kč ( aktivity 3.4.1)</t>
  </si>
  <si>
    <t xml:space="preserve"> 560 mil. Kč (aktivity 3.4.2 a 3.4.3) </t>
  </si>
  <si>
    <t>150 mil. Kč (aktivita 3.4.1)</t>
  </si>
  <si>
    <t>200 mil. Kč pro ITI (aktivity 3.4.2 a 3.4.3)</t>
  </si>
  <si>
    <t xml:space="preserve">Kontinuální výzva pro AOPK ČR, NP a SJ. Alokace 750 mil. Kč </t>
  </si>
  <si>
    <t>Kontinuální výzva pro AOPK ČR, NP a SJ. Alokace 1,15 mld. Kč</t>
  </si>
  <si>
    <t>367 mil. Kč (vyjma opatření "zpracování plánů ÚSES")</t>
  </si>
  <si>
    <t>272 mil. Kč</t>
  </si>
  <si>
    <t>80 mil. Kč</t>
  </si>
  <si>
    <t>2,5 mld. Kč</t>
  </si>
  <si>
    <t>V rámci alokací plánovaných výzev se jedná pouze o podporu poskytovanou prostřednictvím dotace.</t>
  </si>
  <si>
    <t>100 mil. Kč (aktivita 1.4.1 - zpracování podkladů pro stanovení záplavových území a map povodňového ohrožení</t>
  </si>
  <si>
    <t xml:space="preserve">3,7 mld. Kč (z toho 3,6 mld. Kč aktivity 1.1.1 a 1.1.2 a 0,1 mld. Kč aktivita 1.1.3)  </t>
  </si>
  <si>
    <t>1,6 mld. Kč</t>
  </si>
  <si>
    <t>1,2 mld. Kč</t>
  </si>
  <si>
    <t>1,1 mld. Kč (vyjma aktivity 1.3.4)</t>
  </si>
  <si>
    <t>150 mil. Kč (aktivita 1.4.3)</t>
  </si>
  <si>
    <t>300 mil. Kč (aktivity 1.4.1 a 1.4.3)</t>
  </si>
  <si>
    <t>800 mil. Kč</t>
  </si>
  <si>
    <t xml:space="preserve">Kontinuální výzva pro opatření 4.3.1 Zprůchodnění migračních bariér pro vodní  živočichy a opatření k omezování úmrtnosti živočichů spojené s rozvojem technické infrastruktury - vyplývající z Koncepce zprůchodnění říční sítě. Alokace 500 mil. Kč </t>
  </si>
  <si>
    <t>Kontinuální výzva pro opatření 4.3.3 Revitalizace a podpora samovolné renaturace vodních toků a niv, obnova ekostabilizačních funkcí vodních a na vodu vázaných ekosystémů - vyplývající z POP/PDP/NPP. Alokace 1,25 mld. Kč (výzva je dvoukolová, příjem žádostí do 1. kola ukončen 6. 1. 2017)</t>
  </si>
  <si>
    <r>
      <t xml:space="preserve">Kontinuální výzva pro opatření 4.3.1 Zprůchodnění migračních bariér pro vodní  živočichy a opatření k omezování úmrtnosti živočichů spojené s rozvojem technické infrastruktury - vyplývající z Koncepce zprůchodnění říční sítě. </t>
    </r>
    <r>
      <rPr>
        <sz val="7"/>
        <rFont val="Calibri"/>
        <family val="2"/>
        <charset val="238"/>
      </rPr>
      <t>Alokace 150 mil. Kč</t>
    </r>
  </si>
  <si>
    <t>Kontinuální výzva pro opatření 4.3.1, 4.3.2 a 4.3.3 vyplývající z plánů dílčích povodí. Alokace 500 mil. Kč</t>
  </si>
  <si>
    <t>Pozn: Výzvy na nástroje integrovaného přístupu k územní dimenzi, tj. Integrované územní investice (ITI) a komunitně vedený místní rozvoj (CLLD), jsou do Střednědobého harmonogramu výzev zařazeny dle výsledků schvalování strategií nositelů těchto integrovaných nástrojů.</t>
  </si>
  <si>
    <t>400 mil. Kč (aktivity 3.4.2 a 3.4.3)</t>
  </si>
  <si>
    <t>300 mil. Kč (vyjma plánů ÚSES, opatření vyplývající z Koncepce zprůchodnění říční sítě)</t>
  </si>
  <si>
    <t>45 mil. Kč pro CLLD (aktivita 4.2.3)</t>
  </si>
  <si>
    <t>287,5 mil. Kč (vyjma opatření "zpracování plánů ÚSES")</t>
  </si>
  <si>
    <t>200 mil. Kč (aktivita 1.4.3 a 1.4.1 - zpracování podkladů pro vymezení území ohroženého zvláštní povodní)</t>
  </si>
  <si>
    <t>1 mld.Kč</t>
  </si>
  <si>
    <t>120 mil. Kč</t>
  </si>
  <si>
    <t>250 mil. (aktivita 1.4.1 a 1.4.2)</t>
  </si>
  <si>
    <t>50 mil. Kč (aktivita 1.4.1)</t>
  </si>
  <si>
    <t>250 mil. Kč (aktivita 1.4.1 a 1.4.3)</t>
  </si>
  <si>
    <t>40 mil. Kč (aktivita 4.2.4)</t>
  </si>
  <si>
    <t>50 mil. Kč na aktivitu 1.1.3</t>
  </si>
  <si>
    <t>2,05 mld. Kč na aktivity 1.1.1 a 1.1.2</t>
  </si>
  <si>
    <t>100 mil. Kč</t>
  </si>
  <si>
    <t>150 mil. Kč</t>
  </si>
  <si>
    <r>
      <t xml:space="preserve">3,3 mld. Kč </t>
    </r>
    <r>
      <rPr>
        <sz val="7"/>
        <color theme="1"/>
        <rFont val="Calibri"/>
        <family val="2"/>
        <charset val="238"/>
      </rPr>
      <t>v rámci grantových schémat</t>
    </r>
  </si>
  <si>
    <t>3,422 mld. Kč v rámci grantových schémat</t>
  </si>
  <si>
    <t>150  mil. Kč</t>
  </si>
  <si>
    <t>SC 3: Zajistit povodňovou ochranu intravilánu a hospodaření se srážkovými vodami</t>
  </si>
  <si>
    <t>Průběžná 100 mil. Kč  (aktivita 1.4.1 -zpracování podkladů pro stanovení záplavových území a map povodňového ohrožení a aktivita 1.4.2)</t>
  </si>
  <si>
    <t>500 mil. Kč (aktivita 3.2.2)</t>
  </si>
  <si>
    <t xml:space="preserve">Průběžná/Alokace 500 mil. Kč </t>
  </si>
  <si>
    <t>60 mil. Kč</t>
  </si>
  <si>
    <t>700 mil. Kč</t>
  </si>
  <si>
    <r>
      <t>Střednědobý harmonogram výzev do roku 2019 je indikativním plánem pro vyhlášení výzev v rámci Operačního programu Životní prostředí 2014 - 2020 a slouží k rámcovému plánování žadatelů. Informace obsažené v harmonogramu mohou být upravovány s ohledem na skutečný vývoj implementace operačního programu a případný vliv vnějších okolností, které nebylo možné předvídat. S ohledem na maximální snahu poskytovat potenciálním žadatelům relevantní informace bude ale usilováno o to, aby případné úpravy byly realizovány pouze v případě, kdy to bude skutečně vynuceno okolnostmi a s co nejmenším dopadem na proces přípravy žádostí na straně potenciálních žadatelů.</t>
    </r>
    <r>
      <rPr>
        <sz val="10"/>
        <color indexed="8"/>
        <rFont val="Arial"/>
        <family val="2"/>
        <charset val="238"/>
      </rPr>
      <t xml:space="preserve"> </t>
    </r>
  </si>
  <si>
    <r>
      <t>** Součet plánované alokace do rok</t>
    </r>
    <r>
      <rPr>
        <sz val="8"/>
        <rFont val="Calibri"/>
        <family val="2"/>
        <charset val="238"/>
      </rPr>
      <t>u 2019</t>
    </r>
    <r>
      <rPr>
        <sz val="8"/>
        <color indexed="8"/>
        <rFont val="Calibri"/>
        <family val="2"/>
        <charset val="238"/>
      </rPr>
      <t xml:space="preserve"> může být vyšší než je alokace specifického cíle, a to z důvodu nenaplnění alokací již proběhlých ukončených výzev. </t>
    </r>
  </si>
  <si>
    <r>
      <t xml:space="preserve">Součet plánované alokace SC do roku </t>
    </r>
    <r>
      <rPr>
        <b/>
        <sz val="8"/>
        <rFont val="Calibri"/>
        <family val="2"/>
        <charset val="238"/>
      </rPr>
      <t>2019**</t>
    </r>
  </si>
  <si>
    <t>100 mil. Kč (aktivita 1.3.4)</t>
  </si>
  <si>
    <t>1,8 mld. Kč (aktivity 1.3.1, 1.3.2, 1.3.3)</t>
  </si>
  <si>
    <t>160 mil. Kč pro CLLD (aktivita 4.3.3)</t>
  </si>
  <si>
    <t>119 mil. Kč (studie systémů sídelní zeleně s navazující realizací)</t>
  </si>
  <si>
    <t>100 mil. Kč (kontinuální výzva)</t>
  </si>
  <si>
    <t>1,25 mld. Kč na aktivitu 1.1.1 - velký projekt</t>
  </si>
  <si>
    <t>200 mil. Kč (aktivita 3.4.3)</t>
  </si>
  <si>
    <t>800 mil. Kč (aktivita 3.2.1, 3.2.3 a 3.2.4)</t>
  </si>
  <si>
    <t>500 mil. Kč (aktivita 3.2.1, 3.2.3 a 3.2.4)</t>
  </si>
  <si>
    <t>11,36 mld. Kč</t>
  </si>
  <si>
    <t>4,59 mld. Kč</t>
  </si>
  <si>
    <t>1 mld. Kč (aktivita 1.3.1 - 1.3.3)</t>
  </si>
  <si>
    <t>210,8 mil. Kč pro ITI (aktivity 1.1.1 a 1.1.2)</t>
  </si>
  <si>
    <t>189,2 mil. Kč pro ITI (aktivita 1.2.1 a 1.2.2)</t>
  </si>
  <si>
    <t>150 mil. Kč  (aktivita 1.4.3 a 1.4.1 - zpracování podkladů pro vymezení území ohroženého zvláštní povodní)</t>
  </si>
  <si>
    <t>1,23 mld. Kč</t>
  </si>
  <si>
    <t>3,31 mld. Kč</t>
  </si>
  <si>
    <t>460 mil. Kč (kontinuální výzva pro  AOPK ČR, NP a SJ)</t>
  </si>
  <si>
    <t>170 mil. Kč (kontinuální výzva)</t>
  </si>
  <si>
    <t>884 mil. Kč</t>
  </si>
  <si>
    <t>300 mil. Kč (kontinuální výzva)</t>
  </si>
  <si>
    <t>310 mil. Kč pro CLLD (aktivity 4.3.2 a 4.3.5)</t>
  </si>
  <si>
    <t>610 mil. Kč pro CLLD (aktivita 4.4.1)</t>
  </si>
  <si>
    <t>2,75 mld. Kč</t>
  </si>
  <si>
    <t>100 mil. Kč (aktivita 3.2.4)</t>
  </si>
  <si>
    <t>3,75 mld. Kč v rámci grantových schémat</t>
  </si>
  <si>
    <t xml:space="preserve">SC 4: Snížit emise stacionárních zdrojů podílející se na expozici obyvatelstva nadlimitním koncentracím znečišťujících látek v uhelných regionech </t>
  </si>
  <si>
    <t>1 mld. Kč</t>
  </si>
  <si>
    <t>SC 3: Snížit energetickou náročnost a zvýšit využití obnovitelných zdrojů energie v budovách ústředních vládních institucí</t>
  </si>
  <si>
    <t>2 mld. Kč</t>
  </si>
  <si>
    <t>10,472 mld. Kč</t>
  </si>
  <si>
    <t>208 mil. Kč pro ITI</t>
  </si>
  <si>
    <t>7,01 mld. Kč</t>
  </si>
  <si>
    <t>130 mil. Kč (kontinuální výzva - ostatní aktivity SC 4.1)</t>
  </si>
  <si>
    <t>14,5 mld. Kč</t>
  </si>
  <si>
    <t>285,245 mil. Kč pro ITI</t>
  </si>
  <si>
    <t>35,005 mil. Kč pro ITI</t>
  </si>
  <si>
    <t>7,385 mld. Kč</t>
  </si>
  <si>
    <t>2,685 mld. Kč</t>
  </si>
  <si>
    <t>596 687 760 Kč (dotační část cca 60 mil. Kč)</t>
  </si>
  <si>
    <r>
      <t xml:space="preserve">Indikativní střednědobý harmonogram výzev OPŽP 2014 - 2020 do roku 2019
</t>
    </r>
    <r>
      <rPr>
        <b/>
        <sz val="10"/>
        <rFont val="Calibri"/>
        <family val="2"/>
        <charset val="238"/>
      </rPr>
      <t>verze k 25. 10. 2019</t>
    </r>
  </si>
  <si>
    <t>879 mil. Kč</t>
  </si>
  <si>
    <t xml:space="preserve">Kontinuální výzva pro kraje.  Alokace 350 mil. Kč </t>
  </si>
  <si>
    <t>Kontinuální výzva pro zpracování plánů ÚSES. Alokace 40 mil. Kč</t>
  </si>
  <si>
    <t>5,48 mld. Kč</t>
  </si>
  <si>
    <t>3,55 mld.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</si>
</sst>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#,##0\ [$€-1];[Red]\-#,##0\ [$€-1]"/>
    <numFmt numFmtId="165" formatCode="0.000"/>
    <numFmt numFmtId="166" formatCode="#,##0\ &quot;Kč&quot;"/>
    <numFmt numFmtId="167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5"/>
      <color indexed="8"/>
      <name val="Calibri"/>
      <family val="2"/>
      <charset val="238"/>
    </font>
    <font>
      <sz val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7"/>
      <name val="Calibri"/>
      <family val="2"/>
      <charset val="238"/>
    </font>
    <font>
      <sz val="7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strike/>
      <sz val="7"/>
      <name val="Calibri"/>
      <family val="2"/>
      <charset val="238"/>
    </font>
    <font>
      <sz val="7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7"/>
      <color indexed="10"/>
      <name val="Calibri"/>
      <family val="2"/>
      <charset val="238"/>
    </font>
    <font>
      <sz val="7"/>
      <color theme="1"/>
      <name val="Calibri"/>
      <family val="2"/>
      <charset val="238"/>
    </font>
    <font>
      <strike/>
      <sz val="7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7"/>
      <color theme="1"/>
      <name val="Calibri"/>
      <family val="2"/>
      <charset val="238"/>
    </font>
    <font>
      <sz val="7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25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n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medium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/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thin">
        <color indexed="8"/>
      </right>
      <top style="thick">
        <color indexed="64"/>
      </top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8"/>
      </bottom>
      <diagonal/>
    </border>
    <border>
      <left/>
      <right style="medium">
        <color indexed="64"/>
      </right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ck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 readingOrder="1"/>
    </xf>
    <xf numFmtId="6" fontId="4" fillId="0" borderId="0" xfId="0" applyNumberFormat="1" applyFont="1" applyBorder="1" applyAlignment="1">
      <alignment horizontal="right" wrapText="1" readingOrder="1"/>
    </xf>
    <xf numFmtId="165" fontId="6" fillId="0" borderId="0" xfId="0" applyNumberFormat="1" applyFont="1" applyBorder="1" applyAlignment="1">
      <alignment horizontal="right" wrapText="1" readingOrder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/>
    <xf numFmtId="0" fontId="1" fillId="0" borderId="0" xfId="0" applyFont="1" applyFill="1"/>
    <xf numFmtId="0" fontId="1" fillId="0" borderId="0" xfId="0" applyFont="1" applyFill="1" applyBorder="1"/>
    <xf numFmtId="0" fontId="19" fillId="0" borderId="0" xfId="0" applyFont="1" applyFill="1" applyBorder="1"/>
    <xf numFmtId="0" fontId="14" fillId="0" borderId="19" xfId="0" applyFont="1" applyFill="1" applyBorder="1" applyAlignment="1">
      <alignment horizontal="center" vertical="center" wrapText="1" readingOrder="1"/>
    </xf>
    <xf numFmtId="0" fontId="6" fillId="6" borderId="0" xfId="0" applyFont="1" applyFill="1"/>
    <xf numFmtId="0" fontId="9" fillId="6" borderId="0" xfId="0" applyFont="1" applyFill="1" applyAlignment="1">
      <alignment horizontal="right"/>
    </xf>
    <xf numFmtId="0" fontId="9" fillId="6" borderId="0" xfId="0" applyFont="1" applyFill="1"/>
    <xf numFmtId="0" fontId="1" fillId="6" borderId="0" xfId="0" applyFont="1" applyFill="1"/>
    <xf numFmtId="0" fontId="23" fillId="0" borderId="11" xfId="0" applyFont="1" applyFill="1" applyBorder="1" applyAlignment="1">
      <alignment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23" fillId="0" borderId="32" xfId="0" applyFont="1" applyFill="1" applyBorder="1" applyAlignment="1">
      <alignment horizontal="center" vertical="center" wrapText="1" readingOrder="1"/>
    </xf>
    <xf numFmtId="0" fontId="14" fillId="0" borderId="46" xfId="0" applyFont="1" applyFill="1" applyBorder="1" applyAlignment="1">
      <alignment horizontal="center" vertical="center" wrapText="1" readingOrder="1"/>
    </xf>
    <xf numFmtId="0" fontId="23" fillId="0" borderId="20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 readingOrder="1"/>
    </xf>
    <xf numFmtId="0" fontId="16" fillId="3" borderId="118" xfId="0" applyFont="1" applyFill="1" applyBorder="1" applyAlignment="1">
      <alignment horizontal="center" vertical="center" wrapText="1" readingOrder="1"/>
    </xf>
    <xf numFmtId="0" fontId="14" fillId="3" borderId="94" xfId="0" applyFont="1" applyFill="1" applyBorder="1" applyAlignment="1">
      <alignment horizontal="center" vertical="center" wrapText="1" readingOrder="1"/>
    </xf>
    <xf numFmtId="0" fontId="14" fillId="0" borderId="119" xfId="0" applyFont="1" applyBorder="1" applyAlignment="1">
      <alignment vertical="center" wrapText="1" readingOrder="1"/>
    </xf>
    <xf numFmtId="0" fontId="14" fillId="0" borderId="126" xfId="0" applyFont="1" applyFill="1" applyBorder="1" applyAlignment="1">
      <alignment horizontal="center" vertical="center" wrapText="1" readingOrder="1"/>
    </xf>
    <xf numFmtId="0" fontId="23" fillId="0" borderId="127" xfId="0" applyFont="1" applyFill="1" applyBorder="1" applyAlignment="1">
      <alignment horizontal="center" vertical="center" wrapText="1" readingOrder="1"/>
    </xf>
    <xf numFmtId="0" fontId="13" fillId="0" borderId="128" xfId="0" applyFont="1" applyFill="1" applyBorder="1" applyAlignment="1">
      <alignment horizontal="left" vertical="center" wrapText="1" readingOrder="1"/>
    </xf>
    <xf numFmtId="0" fontId="1" fillId="0" borderId="0" xfId="0" applyFont="1" applyAlignment="1"/>
    <xf numFmtId="0" fontId="1" fillId="0" borderId="53" xfId="0" applyFont="1" applyBorder="1" applyAlignment="1"/>
    <xf numFmtId="0" fontId="23" fillId="0" borderId="29" xfId="0" applyFont="1" applyFill="1" applyBorder="1" applyAlignment="1">
      <alignment vertical="center" wrapText="1" readingOrder="1"/>
    </xf>
    <xf numFmtId="0" fontId="14" fillId="3" borderId="75" xfId="0" applyFont="1" applyFill="1" applyBorder="1" applyAlignment="1">
      <alignment horizontal="center" vertical="center" wrapText="1" readingOrder="1"/>
    </xf>
    <xf numFmtId="0" fontId="14" fillId="0" borderId="18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64" xfId="0" applyFont="1" applyFill="1" applyBorder="1" applyAlignment="1">
      <alignment horizontal="center" vertical="center" wrapText="1" readingOrder="1"/>
    </xf>
    <xf numFmtId="0" fontId="14" fillId="0" borderId="17" xfId="0" applyFont="1" applyFill="1" applyBorder="1" applyAlignment="1">
      <alignment horizontal="center" vertical="center" wrapText="1" readingOrder="1"/>
    </xf>
    <xf numFmtId="0" fontId="14" fillId="3" borderId="66" xfId="0" applyFont="1" applyFill="1" applyBorder="1" applyAlignment="1">
      <alignment horizontal="center" vertical="center" wrapText="1" readingOrder="1"/>
    </xf>
    <xf numFmtId="0" fontId="11" fillId="0" borderId="63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24" fillId="0" borderId="2" xfId="0" applyFont="1" applyFill="1" applyBorder="1" applyAlignment="1">
      <alignment horizontal="center" vertical="center" wrapText="1" readingOrder="1"/>
    </xf>
    <xf numFmtId="0" fontId="23" fillId="0" borderId="18" xfId="0" applyFont="1" applyFill="1" applyBorder="1" applyAlignment="1">
      <alignment horizontal="center" vertical="center" wrapText="1" readingOrder="1"/>
    </xf>
    <xf numFmtId="0" fontId="23" fillId="0" borderId="4" xfId="0" applyFont="1" applyFill="1" applyBorder="1" applyAlignment="1">
      <alignment horizontal="center" vertical="center" wrapText="1" readingOrder="1"/>
    </xf>
    <xf numFmtId="0" fontId="11" fillId="0" borderId="138" xfId="0" applyFont="1" applyBorder="1" applyAlignment="1">
      <alignment horizontal="center" vertical="center" wrapText="1" readingOrder="1"/>
    </xf>
    <xf numFmtId="3" fontId="17" fillId="0" borderId="139" xfId="0" applyNumberFormat="1" applyFont="1" applyFill="1" applyBorder="1" applyAlignment="1">
      <alignment horizontal="center" vertical="center" wrapText="1" readingOrder="1"/>
    </xf>
    <xf numFmtId="0" fontId="14" fillId="0" borderId="139" xfId="0" applyFont="1" applyFill="1" applyBorder="1" applyAlignment="1">
      <alignment horizontal="center" vertical="center" wrapText="1" readingOrder="1"/>
    </xf>
    <xf numFmtId="0" fontId="14" fillId="0" borderId="140" xfId="0" applyFont="1" applyBorder="1" applyAlignment="1">
      <alignment horizontal="center" vertical="center" wrapText="1" readingOrder="1"/>
    </xf>
    <xf numFmtId="0" fontId="14" fillId="0" borderId="138" xfId="0" applyFont="1" applyBorder="1" applyAlignment="1">
      <alignment horizontal="center" vertical="center" wrapText="1" readingOrder="1"/>
    </xf>
    <xf numFmtId="0" fontId="24" fillId="0" borderId="139" xfId="0" applyFont="1" applyFill="1" applyBorder="1" applyAlignment="1">
      <alignment horizontal="center" vertical="center" wrapText="1" readingOrder="1"/>
    </xf>
    <xf numFmtId="0" fontId="14" fillId="0" borderId="137" xfId="0" applyFont="1" applyBorder="1" applyAlignment="1">
      <alignment horizontal="center" vertical="center" wrapText="1" readingOrder="1"/>
    </xf>
    <xf numFmtId="0" fontId="17" fillId="0" borderId="139" xfId="0" applyFont="1" applyFill="1" applyBorder="1" applyAlignment="1">
      <alignment horizontal="center" vertical="center" wrapText="1" readingOrder="1"/>
    </xf>
    <xf numFmtId="0" fontId="14" fillId="0" borderId="63" xfId="0" applyFont="1" applyBorder="1" applyAlignment="1">
      <alignment horizontal="center" vertical="center" wrapText="1" readingOrder="1"/>
    </xf>
    <xf numFmtId="3" fontId="14" fillId="0" borderId="18" xfId="0" applyNumberFormat="1" applyFont="1" applyFill="1" applyBorder="1" applyAlignment="1">
      <alignment horizontal="center" vertical="center" wrapText="1" readingOrder="1"/>
    </xf>
    <xf numFmtId="0" fontId="14" fillId="0" borderId="61" xfId="0" applyFont="1" applyBorder="1" applyAlignment="1">
      <alignment horizontal="center" vertical="center" wrapText="1" readingOrder="1"/>
    </xf>
    <xf numFmtId="0" fontId="14" fillId="0" borderId="24" xfId="0" applyFont="1" applyBorder="1" applyAlignment="1">
      <alignment horizontal="center" vertical="center" wrapText="1" readingOrder="1"/>
    </xf>
    <xf numFmtId="164" fontId="13" fillId="0" borderId="27" xfId="0" applyNumberFormat="1" applyFont="1" applyFill="1" applyBorder="1" applyAlignment="1">
      <alignment horizontal="center" vertical="center" wrapText="1" readingOrder="1"/>
    </xf>
    <xf numFmtId="0" fontId="16" fillId="3" borderId="66" xfId="0" applyFont="1" applyFill="1" applyBorder="1" applyAlignment="1">
      <alignment horizontal="center" vertical="center" wrapText="1" readingOrder="1"/>
    </xf>
    <xf numFmtId="3" fontId="14" fillId="3" borderId="50" xfId="0" applyNumberFormat="1" applyFont="1" applyFill="1" applyBorder="1" applyAlignment="1">
      <alignment horizontal="center" vertical="center" wrapText="1" readingOrder="1"/>
    </xf>
    <xf numFmtId="3" fontId="17" fillId="3" borderId="50" xfId="0" applyNumberFormat="1" applyFont="1" applyFill="1" applyBorder="1" applyAlignment="1">
      <alignment horizontal="center" vertical="center" wrapText="1" readingOrder="1"/>
    </xf>
    <xf numFmtId="0" fontId="14" fillId="0" borderId="66" xfId="0" applyFont="1" applyBorder="1" applyAlignment="1">
      <alignment horizontal="center" vertical="center" wrapText="1" readingOrder="1"/>
    </xf>
    <xf numFmtId="3" fontId="14" fillId="0" borderId="50" xfId="0" applyNumberFormat="1" applyFont="1" applyFill="1" applyBorder="1" applyAlignment="1">
      <alignment horizontal="center" vertical="center" wrapText="1" readingOrder="1"/>
    </xf>
    <xf numFmtId="0" fontId="14" fillId="3" borderId="154" xfId="0" applyFont="1" applyFill="1" applyBorder="1" applyAlignment="1">
      <alignment horizontal="center" vertical="center" wrapText="1" readingOrder="1"/>
    </xf>
    <xf numFmtId="0" fontId="14" fillId="0" borderId="99" xfId="0" applyFont="1" applyBorder="1" applyAlignment="1">
      <alignment vertical="center" wrapText="1" readingOrder="1"/>
    </xf>
    <xf numFmtId="0" fontId="14" fillId="0" borderId="125" xfId="0" applyFont="1" applyBorder="1" applyAlignment="1">
      <alignment vertical="center" wrapText="1" readingOrder="1"/>
    </xf>
    <xf numFmtId="166" fontId="13" fillId="3" borderId="90" xfId="0" applyNumberFormat="1" applyFont="1" applyFill="1" applyBorder="1" applyAlignment="1">
      <alignment horizontal="center" vertical="center" wrapText="1" readingOrder="1"/>
    </xf>
    <xf numFmtId="3" fontId="14" fillId="0" borderId="50" xfId="0" applyNumberFormat="1" applyFont="1" applyFill="1" applyBorder="1" applyAlignment="1">
      <alignment vertical="center" wrapText="1" readingOrder="1"/>
    </xf>
    <xf numFmtId="0" fontId="14" fillId="0" borderId="156" xfId="0" applyFont="1" applyFill="1" applyBorder="1" applyAlignment="1">
      <alignment horizontal="center" vertical="center" wrapText="1" readingOrder="1"/>
    </xf>
    <xf numFmtId="0" fontId="14" fillId="0" borderId="157" xfId="0" applyFont="1" applyFill="1" applyBorder="1" applyAlignment="1">
      <alignment horizontal="center" vertical="center" wrapText="1" readingOrder="1"/>
    </xf>
    <xf numFmtId="0" fontId="14" fillId="0" borderId="158" xfId="0" applyFont="1" applyFill="1" applyBorder="1" applyAlignment="1">
      <alignment horizontal="center" vertical="center" wrapText="1" readingOrder="1"/>
    </xf>
    <xf numFmtId="0" fontId="21" fillId="0" borderId="161" xfId="0" applyFont="1" applyFill="1" applyBorder="1" applyAlignment="1">
      <alignment vertical="center" wrapText="1" readingOrder="1"/>
    </xf>
    <xf numFmtId="0" fontId="23" fillId="0" borderId="162" xfId="0" applyFont="1" applyFill="1" applyBorder="1" applyAlignment="1">
      <alignment horizontal="center" vertical="center" wrapText="1" readingOrder="1"/>
    </xf>
    <xf numFmtId="0" fontId="23" fillId="0" borderId="172" xfId="0" applyFont="1" applyFill="1" applyBorder="1" applyAlignment="1">
      <alignment vertical="center" wrapText="1" readingOrder="1"/>
    </xf>
    <xf numFmtId="0" fontId="23" fillId="0" borderId="173" xfId="0" applyFont="1" applyFill="1" applyBorder="1" applyAlignment="1">
      <alignment horizontal="center" vertical="center" wrapText="1" readingOrder="1"/>
    </xf>
    <xf numFmtId="0" fontId="11" fillId="0" borderId="138" xfId="0" applyFont="1" applyFill="1" applyBorder="1" applyAlignment="1">
      <alignment horizontal="center" vertical="center" wrapText="1" readingOrder="1"/>
    </xf>
    <xf numFmtId="0" fontId="14" fillId="0" borderId="137" xfId="0" applyFont="1" applyFill="1" applyBorder="1" applyAlignment="1">
      <alignment horizontal="center" vertical="center" wrapText="1" readingOrder="1"/>
    </xf>
    <xf numFmtId="0" fontId="14" fillId="3" borderId="177" xfId="0" applyFont="1" applyFill="1" applyBorder="1" applyAlignment="1">
      <alignment horizontal="center" vertical="center" wrapText="1" readingOrder="1"/>
    </xf>
    <xf numFmtId="0" fontId="21" fillId="3" borderId="178" xfId="0" applyFont="1" applyFill="1" applyBorder="1" applyAlignment="1">
      <alignment horizontal="center" vertical="center" wrapText="1" readingOrder="1"/>
    </xf>
    <xf numFmtId="0" fontId="14" fillId="3" borderId="178" xfId="0" applyFont="1" applyFill="1" applyBorder="1" applyAlignment="1">
      <alignment vertical="center" wrapText="1" readingOrder="1"/>
    </xf>
    <xf numFmtId="0" fontId="17" fillId="3" borderId="110" xfId="0" applyFont="1" applyFill="1" applyBorder="1" applyAlignment="1">
      <alignment vertical="center" wrapText="1" readingOrder="1"/>
    </xf>
    <xf numFmtId="0" fontId="14" fillId="0" borderId="98" xfId="0" applyFont="1" applyFill="1" applyBorder="1" applyAlignment="1">
      <alignment vertical="center" wrapText="1" readingOrder="1"/>
    </xf>
    <xf numFmtId="0" fontId="14" fillId="0" borderId="99" xfId="0" applyFont="1" applyFill="1" applyBorder="1" applyAlignment="1">
      <alignment vertical="center" wrapText="1" readingOrder="1"/>
    </xf>
    <xf numFmtId="0" fontId="14" fillId="0" borderId="100" xfId="0" applyFont="1" applyFill="1" applyBorder="1" applyAlignment="1">
      <alignment vertical="center" wrapText="1" readingOrder="1"/>
    </xf>
    <xf numFmtId="0" fontId="23" fillId="0" borderId="12" xfId="0" applyFont="1" applyFill="1" applyBorder="1" applyAlignment="1">
      <alignment vertical="center" wrapText="1" readingOrder="1"/>
    </xf>
    <xf numFmtId="0" fontId="14" fillId="0" borderId="32" xfId="0" applyFont="1" applyFill="1" applyBorder="1" applyAlignment="1">
      <alignment horizontal="center" vertical="center" wrapText="1" readingOrder="1"/>
    </xf>
    <xf numFmtId="0" fontId="14" fillId="0" borderId="68" xfId="0" applyFont="1" applyFill="1" applyBorder="1" applyAlignment="1">
      <alignment horizontal="center" vertical="center" wrapText="1" readingOrder="1"/>
    </xf>
    <xf numFmtId="0" fontId="14" fillId="0" borderId="33" xfId="0" applyFont="1" applyFill="1" applyBorder="1" applyAlignment="1">
      <alignment horizontal="center" vertical="center" wrapText="1" readingOrder="1"/>
    </xf>
    <xf numFmtId="0" fontId="14" fillId="0" borderId="78" xfId="0" applyFont="1" applyFill="1" applyBorder="1" applyAlignment="1">
      <alignment horizontal="center" vertical="center" wrapText="1" readingOrder="1"/>
    </xf>
    <xf numFmtId="0" fontId="14" fillId="0" borderId="75" xfId="0" applyFont="1" applyFill="1" applyBorder="1" applyAlignment="1">
      <alignment horizontal="center" vertical="center" wrapText="1" readingOrder="1"/>
    </xf>
    <xf numFmtId="0" fontId="14" fillId="0" borderId="78" xfId="0" applyFont="1" applyFill="1" applyBorder="1" applyAlignment="1">
      <alignment vertical="center" wrapText="1" readingOrder="1"/>
    </xf>
    <xf numFmtId="164" fontId="13" fillId="0" borderId="128" xfId="0" applyNumberFormat="1" applyFont="1" applyFill="1" applyBorder="1" applyAlignment="1">
      <alignment horizontal="center" vertical="center" wrapText="1" readingOrder="1"/>
    </xf>
    <xf numFmtId="0" fontId="14" fillId="0" borderId="66" xfId="0" applyFont="1" applyFill="1" applyBorder="1" applyAlignment="1">
      <alignment horizontal="center" vertical="center" wrapText="1" readingOrder="1"/>
    </xf>
    <xf numFmtId="0" fontId="14" fillId="0" borderId="198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3" fillId="0" borderId="119" xfId="0" applyFont="1" applyFill="1" applyBorder="1" applyAlignment="1">
      <alignment vertical="center" wrapText="1" readingOrder="1"/>
    </xf>
    <xf numFmtId="0" fontId="23" fillId="0" borderId="68" xfId="0" applyFont="1" applyFill="1" applyBorder="1" applyAlignment="1">
      <alignment vertical="center" wrapText="1" readingOrder="1"/>
    </xf>
    <xf numFmtId="0" fontId="17" fillId="0" borderId="66" xfId="0" applyFont="1" applyFill="1" applyBorder="1" applyAlignment="1">
      <alignment vertical="center" wrapText="1" readingOrder="1"/>
    </xf>
    <xf numFmtId="0" fontId="27" fillId="0" borderId="214" xfId="0" applyFont="1" applyFill="1" applyBorder="1" applyAlignment="1">
      <alignment vertical="center" wrapText="1" readingOrder="1"/>
    </xf>
    <xf numFmtId="0" fontId="27" fillId="0" borderId="213" xfId="0" applyFont="1" applyFill="1" applyBorder="1" applyAlignment="1">
      <alignment vertical="center" wrapText="1" readingOrder="1"/>
    </xf>
    <xf numFmtId="0" fontId="14" fillId="0" borderId="75" xfId="0" applyFont="1" applyFill="1" applyBorder="1" applyAlignment="1">
      <alignment horizontal="center" vertical="center" wrapText="1" readingOrder="1"/>
    </xf>
    <xf numFmtId="0" fontId="14" fillId="0" borderId="55" xfId="0" applyFont="1" applyFill="1" applyBorder="1" applyAlignment="1">
      <alignment horizontal="center" vertical="center" wrapText="1" readingOrder="1"/>
    </xf>
    <xf numFmtId="166" fontId="13" fillId="0" borderId="24" xfId="0" applyNumberFormat="1" applyFont="1" applyFill="1" applyBorder="1" applyAlignment="1">
      <alignment horizontal="center" vertical="center" wrapText="1" readingOrder="1"/>
    </xf>
    <xf numFmtId="166" fontId="13" fillId="0" borderId="95" xfId="0" applyNumberFormat="1" applyFont="1" applyFill="1" applyBorder="1" applyAlignment="1">
      <alignment horizontal="center" vertical="center" wrapText="1" readingOrder="1"/>
    </xf>
    <xf numFmtId="0" fontId="20" fillId="0" borderId="66" xfId="0" applyFont="1" applyFill="1" applyBorder="1" applyAlignment="1">
      <alignment horizontal="center" vertical="center" wrapText="1" readingOrder="1"/>
    </xf>
    <xf numFmtId="0" fontId="14" fillId="0" borderId="133" xfId="0" applyFont="1" applyFill="1" applyBorder="1" applyAlignment="1">
      <alignment horizontal="center" vertical="center" wrapText="1" readingOrder="1"/>
    </xf>
    <xf numFmtId="0" fontId="17" fillId="0" borderId="65" xfId="0" applyFont="1" applyFill="1" applyBorder="1" applyAlignment="1">
      <alignment horizontal="center" vertical="center" wrapText="1" readingOrder="1"/>
    </xf>
    <xf numFmtId="0" fontId="14" fillId="0" borderId="57" xfId="0" applyFont="1" applyFill="1" applyBorder="1" applyAlignment="1">
      <alignment vertical="center" wrapText="1" readingOrder="1"/>
    </xf>
    <xf numFmtId="0" fontId="14" fillId="0" borderId="32" xfId="0" applyFont="1" applyFill="1" applyBorder="1" applyAlignment="1">
      <alignment horizontal="center" vertical="center" wrapText="1" readingOrder="1"/>
    </xf>
    <xf numFmtId="0" fontId="14" fillId="0" borderId="68" xfId="0" applyFont="1" applyFill="1" applyBorder="1" applyAlignment="1">
      <alignment horizontal="center" vertical="center" wrapText="1" readingOrder="1"/>
    </xf>
    <xf numFmtId="0" fontId="14" fillId="0" borderId="107" xfId="0" applyFont="1" applyBorder="1" applyAlignment="1">
      <alignment horizontal="center" vertical="center" wrapText="1" readingOrder="1"/>
    </xf>
    <xf numFmtId="0" fontId="17" fillId="0" borderId="50" xfId="0" applyFont="1" applyFill="1" applyBorder="1" applyAlignment="1">
      <alignment vertical="center" wrapText="1" readingOrder="1"/>
    </xf>
    <xf numFmtId="0" fontId="14" fillId="0" borderId="34" xfId="0" applyFont="1" applyFill="1" applyBorder="1" applyAlignment="1">
      <alignment vertical="center" wrapText="1" readingOrder="1"/>
    </xf>
    <xf numFmtId="0" fontId="14" fillId="0" borderId="222" xfId="0" applyFont="1" applyFill="1" applyBorder="1" applyAlignment="1">
      <alignment vertical="center" wrapText="1" readingOrder="1"/>
    </xf>
    <xf numFmtId="0" fontId="14" fillId="0" borderId="67" xfId="0" applyFont="1" applyFill="1" applyBorder="1" applyAlignment="1">
      <alignment vertical="center" wrapText="1" readingOrder="1"/>
    </xf>
    <xf numFmtId="0" fontId="27" fillId="0" borderId="173" xfId="0" applyFont="1" applyFill="1" applyBorder="1" applyAlignment="1">
      <alignment vertical="center" wrapText="1" readingOrder="1"/>
    </xf>
    <xf numFmtId="0" fontId="27" fillId="0" borderId="31" xfId="0" applyFont="1" applyFill="1" applyBorder="1" applyAlignment="1">
      <alignment vertical="center" wrapText="1" readingOrder="1"/>
    </xf>
    <xf numFmtId="0" fontId="14" fillId="0" borderId="115" xfId="0" applyFont="1" applyFill="1" applyBorder="1" applyAlignment="1">
      <alignment vertical="center" wrapText="1" readingOrder="1"/>
    </xf>
    <xf numFmtId="0" fontId="14" fillId="0" borderId="215" xfId="0" applyFont="1" applyFill="1" applyBorder="1" applyAlignment="1">
      <alignment vertical="center" wrapText="1" readingOrder="1"/>
    </xf>
    <xf numFmtId="0" fontId="14" fillId="0" borderId="113" xfId="0" applyFont="1" applyBorder="1" applyAlignment="1">
      <alignment horizontal="center" vertical="center" wrapText="1" readingOrder="1"/>
    </xf>
    <xf numFmtId="0" fontId="14" fillId="0" borderId="106" xfId="0" applyFont="1" applyBorder="1" applyAlignment="1">
      <alignment horizontal="center" vertical="center" wrapText="1" readingOrder="1"/>
    </xf>
    <xf numFmtId="0" fontId="14" fillId="0" borderId="7" xfId="0" applyFont="1" applyFill="1" applyBorder="1" applyAlignment="1">
      <alignment vertical="center" wrapText="1" readingOrder="1"/>
    </xf>
    <xf numFmtId="0" fontId="14" fillId="0" borderId="230" xfId="0" applyFont="1" applyFill="1" applyBorder="1" applyAlignment="1">
      <alignment vertical="center" wrapText="1" readingOrder="1"/>
    </xf>
    <xf numFmtId="166" fontId="13" fillId="0" borderId="231" xfId="0" applyNumberFormat="1" applyFont="1" applyFill="1" applyBorder="1" applyAlignment="1">
      <alignment horizontal="center" vertical="center" wrapText="1" readingOrder="1"/>
    </xf>
    <xf numFmtId="0" fontId="11" fillId="0" borderId="232" xfId="0" applyFont="1" applyFill="1" applyBorder="1" applyAlignment="1">
      <alignment horizontal="center" vertical="center" wrapText="1" readingOrder="1"/>
    </xf>
    <xf numFmtId="0" fontId="14" fillId="0" borderId="233" xfId="0" applyFont="1" applyFill="1" applyBorder="1" applyAlignment="1">
      <alignment horizontal="center" vertical="center" wrapText="1" readingOrder="1"/>
    </xf>
    <xf numFmtId="0" fontId="14" fillId="0" borderId="231" xfId="0" applyFont="1" applyFill="1" applyBorder="1" applyAlignment="1">
      <alignment horizontal="center" vertical="center" wrapText="1" readingOrder="1"/>
    </xf>
    <xf numFmtId="0" fontId="14" fillId="0" borderId="236" xfId="0" applyFont="1" applyFill="1" applyBorder="1" applyAlignment="1">
      <alignment horizontal="center" vertical="center" wrapText="1" readingOrder="1"/>
    </xf>
    <xf numFmtId="0" fontId="14" fillId="0" borderId="237" xfId="0" applyFont="1" applyFill="1" applyBorder="1" applyAlignment="1">
      <alignment horizontal="center" vertical="center" wrapText="1" readingOrder="1"/>
    </xf>
    <xf numFmtId="0" fontId="14" fillId="0" borderId="238" xfId="0" applyFont="1" applyFill="1" applyBorder="1" applyAlignment="1">
      <alignment horizontal="center" vertical="center" wrapText="1" readingOrder="1"/>
    </xf>
    <xf numFmtId="164" fontId="13" fillId="4" borderId="239" xfId="0" applyNumberFormat="1" applyFont="1" applyFill="1" applyBorder="1" applyAlignment="1">
      <alignment horizontal="center" vertical="center" wrapText="1" readingOrder="1"/>
    </xf>
    <xf numFmtId="0" fontId="11" fillId="0" borderId="233" xfId="0" applyFont="1" applyFill="1" applyBorder="1" applyAlignment="1">
      <alignment horizontal="center" vertical="center" wrapText="1" readingOrder="1"/>
    </xf>
    <xf numFmtId="0" fontId="11" fillId="0" borderId="231" xfId="0" applyFont="1" applyFill="1" applyBorder="1" applyAlignment="1">
      <alignment horizontal="center" vertical="center" wrapText="1" readingOrder="1"/>
    </xf>
    <xf numFmtId="0" fontId="11" fillId="0" borderId="232" xfId="0" applyFont="1" applyFill="1" applyBorder="1" applyAlignment="1">
      <alignment vertical="center" wrapText="1" readingOrder="1"/>
    </xf>
    <xf numFmtId="164" fontId="12" fillId="0" borderId="239" xfId="0" applyNumberFormat="1" applyFont="1" applyFill="1" applyBorder="1" applyAlignment="1">
      <alignment horizontal="center" vertical="center" wrapText="1" readingOrder="1"/>
    </xf>
    <xf numFmtId="0" fontId="13" fillId="0" borderId="246" xfId="0" applyFont="1" applyFill="1" applyBorder="1" applyAlignment="1">
      <alignment horizontal="left" vertical="center" wrapText="1" readingOrder="1"/>
    </xf>
    <xf numFmtId="166" fontId="13" fillId="0" borderId="61" xfId="0" applyNumberFormat="1" applyFont="1" applyFill="1" applyBorder="1" applyAlignment="1">
      <alignment horizontal="center" vertical="center" wrapText="1" readingOrder="1"/>
    </xf>
    <xf numFmtId="0" fontId="13" fillId="0" borderId="247" xfId="0" applyFont="1" applyFill="1" applyBorder="1" applyAlignment="1">
      <alignment horizontal="left" vertical="center" wrapText="1" readingOrder="1"/>
    </xf>
    <xf numFmtId="0" fontId="13" fillId="0" borderId="73" xfId="0" applyFont="1" applyFill="1" applyBorder="1" applyAlignment="1">
      <alignment horizontal="left" vertical="center" wrapText="1" readingOrder="1"/>
    </xf>
    <xf numFmtId="166" fontId="13" fillId="0" borderId="137" xfId="0" applyNumberFormat="1" applyFont="1" applyFill="1" applyBorder="1" applyAlignment="1">
      <alignment horizontal="center" vertical="center" wrapText="1" readingOrder="1"/>
    </xf>
    <xf numFmtId="166" fontId="13" fillId="0" borderId="144" xfId="0" applyNumberFormat="1" applyFont="1" applyFill="1" applyBorder="1" applyAlignment="1">
      <alignment horizontal="center" vertical="center" wrapText="1" readingOrder="1"/>
    </xf>
    <xf numFmtId="0" fontId="14" fillId="0" borderId="249" xfId="0" applyFont="1" applyFill="1" applyBorder="1" applyAlignment="1">
      <alignment vertical="center" wrapText="1" readingOrder="1"/>
    </xf>
    <xf numFmtId="0" fontId="14" fillId="0" borderId="146" xfId="0" applyFont="1" applyFill="1" applyBorder="1" applyAlignment="1">
      <alignment vertical="center" wrapText="1" readingOrder="1"/>
    </xf>
    <xf numFmtId="0" fontId="14" fillId="0" borderId="248" xfId="0" applyFont="1" applyFill="1" applyBorder="1" applyAlignment="1">
      <alignment vertical="center" wrapText="1" readingOrder="1"/>
    </xf>
    <xf numFmtId="0" fontId="14" fillId="0" borderId="250" xfId="0" applyFont="1" applyFill="1" applyBorder="1" applyAlignment="1">
      <alignment vertical="center" wrapText="1" readingOrder="1"/>
    </xf>
    <xf numFmtId="0" fontId="14" fillId="0" borderId="147" xfId="0" applyFont="1" applyFill="1" applyBorder="1" applyAlignment="1">
      <alignment horizontal="center" vertical="center" wrapText="1" readingOrder="1"/>
    </xf>
    <xf numFmtId="0" fontId="14" fillId="0" borderId="148" xfId="0" applyFont="1" applyFill="1" applyBorder="1" applyAlignment="1">
      <alignment horizontal="center" vertical="center" wrapText="1" readingOrder="1"/>
    </xf>
    <xf numFmtId="0" fontId="14" fillId="0" borderId="149" xfId="0" applyFont="1" applyFill="1" applyBorder="1" applyAlignment="1">
      <alignment horizontal="center" vertical="center" wrapText="1" readingOrder="1"/>
    </xf>
    <xf numFmtId="164" fontId="13" fillId="0" borderId="129" xfId="0" applyNumberFormat="1" applyFont="1" applyFill="1" applyBorder="1" applyAlignment="1">
      <alignment horizontal="center" vertical="center" wrapText="1" readingOrder="1"/>
    </xf>
    <xf numFmtId="0" fontId="14" fillId="0" borderId="211" xfId="0" applyFont="1" applyFill="1" applyBorder="1" applyAlignment="1">
      <alignment horizontal="center" vertical="center" wrapText="1" readingOrder="1"/>
    </xf>
    <xf numFmtId="166" fontId="13" fillId="0" borderId="136" xfId="0" applyNumberFormat="1" applyFont="1" applyFill="1" applyBorder="1" applyAlignment="1">
      <alignment horizontal="center" vertical="center" wrapText="1" readingOrder="1"/>
    </xf>
    <xf numFmtId="0" fontId="13" fillId="0" borderId="92" xfId="0" applyFont="1" applyFill="1" applyBorder="1" applyAlignment="1">
      <alignment horizontal="left" vertical="center" wrapText="1" readingOrder="1"/>
    </xf>
    <xf numFmtId="166" fontId="13" fillId="0" borderId="242" xfId="0" applyNumberFormat="1" applyFont="1" applyFill="1" applyBorder="1" applyAlignment="1">
      <alignment horizontal="center" vertical="center" wrapText="1" readingOrder="1"/>
    </xf>
    <xf numFmtId="0" fontId="14" fillId="0" borderId="252" xfId="0" applyFont="1" applyFill="1" applyBorder="1" applyAlignment="1">
      <alignment vertical="center" wrapText="1" readingOrder="1"/>
    </xf>
    <xf numFmtId="0" fontId="14" fillId="0" borderId="244" xfId="0" applyFont="1" applyFill="1" applyBorder="1" applyAlignment="1">
      <alignment vertical="center" wrapText="1" readingOrder="1"/>
    </xf>
    <xf numFmtId="0" fontId="14" fillId="0" borderId="251" xfId="0" applyFont="1" applyFill="1" applyBorder="1" applyAlignment="1">
      <alignment vertical="center" wrapText="1" readingOrder="1"/>
    </xf>
    <xf numFmtId="164" fontId="13" fillId="0" borderId="245" xfId="0" applyNumberFormat="1" applyFont="1" applyFill="1" applyBorder="1" applyAlignment="1">
      <alignment horizontal="center" vertical="center" wrapText="1" readingOrder="1"/>
    </xf>
    <xf numFmtId="0" fontId="14" fillId="0" borderId="243" xfId="0" applyFont="1" applyFill="1" applyBorder="1" applyAlignment="1">
      <alignment horizontal="center" vertical="center" wrapText="1" readingOrder="1"/>
    </xf>
    <xf numFmtId="0" fontId="14" fillId="0" borderId="244" xfId="0" applyFont="1" applyFill="1" applyBorder="1" applyAlignment="1">
      <alignment horizontal="center" vertical="center" wrapText="1" readingOrder="1"/>
    </xf>
    <xf numFmtId="0" fontId="14" fillId="0" borderId="242" xfId="0" applyFont="1" applyFill="1" applyBorder="1" applyAlignment="1">
      <alignment horizontal="center" vertical="center" wrapText="1" readingOrder="1"/>
    </xf>
    <xf numFmtId="0" fontId="14" fillId="0" borderId="145" xfId="0" applyFont="1" applyFill="1" applyBorder="1" applyAlignment="1">
      <alignment horizontal="center" vertical="center" wrapText="1" readingOrder="1"/>
    </xf>
    <xf numFmtId="0" fontId="14" fillId="0" borderId="146" xfId="0" applyFont="1" applyFill="1" applyBorder="1" applyAlignment="1">
      <alignment horizontal="center" vertical="center" wrapText="1" readingOrder="1"/>
    </xf>
    <xf numFmtId="0" fontId="14" fillId="0" borderId="144" xfId="0" applyFont="1" applyFill="1" applyBorder="1" applyAlignment="1">
      <alignment horizontal="center" vertical="center" wrapText="1" readingOrder="1"/>
    </xf>
    <xf numFmtId="0" fontId="13" fillId="0" borderId="73" xfId="0" applyFont="1" applyBorder="1" applyAlignment="1">
      <alignment horizontal="left" vertical="center" wrapText="1" readingOrder="1"/>
    </xf>
    <xf numFmtId="0" fontId="13" fillId="0" borderId="92" xfId="0" applyFont="1" applyBorder="1" applyAlignment="1">
      <alignment horizontal="left" vertical="center" wrapText="1" readingOrder="1"/>
    </xf>
    <xf numFmtId="0" fontId="14" fillId="0" borderId="242" xfId="0" applyFont="1" applyFill="1" applyBorder="1" applyAlignment="1">
      <alignment vertical="center" wrapText="1" readingOrder="1"/>
    </xf>
    <xf numFmtId="0" fontId="21" fillId="0" borderId="64" xfId="0" applyFont="1" applyBorder="1" applyAlignment="1">
      <alignment vertical="center" wrapText="1" readingOrder="1"/>
    </xf>
    <xf numFmtId="3" fontId="14" fillId="0" borderId="222" xfId="0" applyNumberFormat="1" applyFont="1" applyFill="1" applyBorder="1" applyAlignment="1">
      <alignment vertical="center" wrapText="1" readingOrder="1"/>
    </xf>
    <xf numFmtId="0" fontId="29" fillId="7" borderId="0" xfId="0" applyFont="1" applyFill="1"/>
    <xf numFmtId="164" fontId="13" fillId="0" borderId="54" xfId="0" applyNumberFormat="1" applyFont="1" applyFill="1" applyBorder="1" applyAlignment="1">
      <alignment horizontal="center" vertical="center" wrapText="1" readingOrder="1"/>
    </xf>
    <xf numFmtId="0" fontId="14" fillId="0" borderId="81" xfId="0" applyFont="1" applyFill="1" applyBorder="1" applyAlignment="1">
      <alignment horizontal="center" vertical="center" wrapText="1" readingOrder="1"/>
    </xf>
    <xf numFmtId="0" fontId="14" fillId="0" borderId="168" xfId="0" applyFont="1" applyFill="1" applyBorder="1" applyAlignment="1">
      <alignment horizontal="center" vertical="center" wrapText="1" readingOrder="1"/>
    </xf>
    <xf numFmtId="0" fontId="14" fillId="0" borderId="169" xfId="0" applyFont="1" applyFill="1" applyBorder="1" applyAlignment="1">
      <alignment horizontal="center" vertical="center" wrapText="1" readingOrder="1"/>
    </xf>
    <xf numFmtId="0" fontId="14" fillId="0" borderId="229" xfId="0" applyFont="1" applyFill="1" applyBorder="1" applyAlignment="1">
      <alignment horizontal="center" vertical="center" wrapText="1" readingOrder="1"/>
    </xf>
    <xf numFmtId="0" fontId="22" fillId="0" borderId="33" xfId="0" applyFont="1" applyFill="1" applyBorder="1" applyAlignment="1">
      <alignment horizontal="center" vertical="center" wrapText="1" readingOrder="1"/>
    </xf>
    <xf numFmtId="0" fontId="22" fillId="0" borderId="34" xfId="0" applyFont="1" applyFill="1" applyBorder="1" applyAlignment="1">
      <alignment horizontal="center" vertical="center" wrapText="1" readingOrder="1"/>
    </xf>
    <xf numFmtId="0" fontId="14" fillId="0" borderId="192" xfId="0" applyFont="1" applyFill="1" applyBorder="1" applyAlignment="1">
      <alignment horizontal="center" vertical="center" wrapText="1" readingOrder="1"/>
    </xf>
    <xf numFmtId="0" fontId="14" fillId="0" borderId="193" xfId="0" applyFont="1" applyFill="1" applyBorder="1" applyAlignment="1">
      <alignment horizontal="center" vertical="center" wrapText="1" readingOrder="1"/>
    </xf>
    <xf numFmtId="3" fontId="17" fillId="0" borderId="65" xfId="0" applyNumberFormat="1" applyFont="1" applyFill="1" applyBorder="1" applyAlignment="1">
      <alignment horizontal="center" vertical="center" wrapText="1" readingOrder="1"/>
    </xf>
    <xf numFmtId="3" fontId="17" fillId="0" borderId="24" xfId="0" applyNumberFormat="1" applyFont="1" applyFill="1" applyBorder="1" applyAlignment="1">
      <alignment horizontal="center" vertical="center" wrapText="1" readingOrder="1"/>
    </xf>
    <xf numFmtId="3" fontId="17" fillId="0" borderId="20" xfId="0" applyNumberFormat="1" applyFont="1" applyFill="1" applyBorder="1" applyAlignment="1">
      <alignment horizontal="center" vertical="center" wrapText="1" readingOrder="1"/>
    </xf>
    <xf numFmtId="0" fontId="14" fillId="3" borderId="208" xfId="0" applyFont="1" applyFill="1" applyBorder="1" applyAlignment="1">
      <alignment horizontal="center" vertical="center" wrapText="1" readingOrder="1"/>
    </xf>
    <xf numFmtId="0" fontId="14" fillId="3" borderId="234" xfId="0" applyFont="1" applyFill="1" applyBorder="1" applyAlignment="1">
      <alignment horizontal="center" vertical="center" wrapText="1" readingOrder="1"/>
    </xf>
    <xf numFmtId="0" fontId="3" fillId="8" borderId="37" xfId="0" applyFont="1" applyFill="1" applyBorder="1" applyAlignment="1">
      <alignment horizontal="center" vertical="center" wrapText="1" readingOrder="1"/>
    </xf>
    <xf numFmtId="0" fontId="3" fillId="8" borderId="38" xfId="0" applyFont="1" applyFill="1" applyBorder="1" applyAlignment="1">
      <alignment horizontal="center" vertical="center" wrapText="1" readingOrder="1"/>
    </xf>
    <xf numFmtId="0" fontId="3" fillId="8" borderId="71" xfId="0" applyFont="1" applyFill="1" applyBorder="1" applyAlignment="1">
      <alignment horizontal="center" vertical="center" wrapText="1" readingOrder="1"/>
    </xf>
    <xf numFmtId="0" fontId="14" fillId="0" borderId="165" xfId="0" applyFont="1" applyFill="1" applyBorder="1" applyAlignment="1">
      <alignment horizontal="center" vertical="center" wrapText="1" readingOrder="1"/>
    </xf>
    <xf numFmtId="0" fontId="14" fillId="0" borderId="166" xfId="0" applyFont="1" applyFill="1" applyBorder="1" applyAlignment="1">
      <alignment horizontal="center" vertical="center" wrapText="1" readingOrder="1"/>
    </xf>
    <xf numFmtId="0" fontId="14" fillId="0" borderId="167" xfId="0" applyFont="1" applyFill="1" applyBorder="1" applyAlignment="1">
      <alignment horizontal="center" vertical="center" wrapText="1" readingOrder="1"/>
    </xf>
    <xf numFmtId="0" fontId="3" fillId="2" borderId="37" xfId="0" applyFont="1" applyFill="1" applyBorder="1" applyAlignment="1">
      <alignment horizontal="center" vertical="center" wrapText="1" readingOrder="1"/>
    </xf>
    <xf numFmtId="0" fontId="3" fillId="2" borderId="38" xfId="0" applyFont="1" applyFill="1" applyBorder="1" applyAlignment="1">
      <alignment horizontal="center" vertical="center" wrapText="1" readingOrder="1"/>
    </xf>
    <xf numFmtId="0" fontId="3" fillId="2" borderId="42" xfId="0" applyFont="1" applyFill="1" applyBorder="1" applyAlignment="1">
      <alignment horizontal="center" vertical="center" wrapText="1" readingOrder="1"/>
    </xf>
    <xf numFmtId="3" fontId="14" fillId="0" borderId="190" xfId="0" applyNumberFormat="1" applyFont="1" applyFill="1" applyBorder="1" applyAlignment="1">
      <alignment horizontal="center" vertical="center" wrapText="1" readingOrder="1"/>
    </xf>
    <xf numFmtId="3" fontId="14" fillId="0" borderId="60" xfId="0" applyNumberFormat="1" applyFont="1" applyFill="1" applyBorder="1" applyAlignment="1">
      <alignment horizontal="center" vertical="center" wrapText="1" readingOrder="1"/>
    </xf>
    <xf numFmtId="3" fontId="14" fillId="0" borderId="191" xfId="0" applyNumberFormat="1" applyFont="1" applyFill="1" applyBorder="1" applyAlignment="1">
      <alignment horizontal="center" vertical="center" wrapText="1" readingOrder="1"/>
    </xf>
    <xf numFmtId="0" fontId="14" fillId="0" borderId="76" xfId="0" applyFont="1" applyFill="1" applyBorder="1" applyAlignment="1">
      <alignment horizontal="center" vertical="center" wrapText="1" readingOrder="1"/>
    </xf>
    <xf numFmtId="0" fontId="14" fillId="0" borderId="77" xfId="0" applyFont="1" applyFill="1" applyBorder="1" applyAlignment="1">
      <alignment horizontal="center" vertical="center" wrapText="1" readingOrder="1"/>
    </xf>
    <xf numFmtId="0" fontId="14" fillId="0" borderId="201" xfId="0" applyFont="1" applyFill="1" applyBorder="1" applyAlignment="1">
      <alignment horizontal="center" vertical="center" wrapText="1" readingOrder="1"/>
    </xf>
    <xf numFmtId="0" fontId="14" fillId="0" borderId="70" xfId="0" applyFont="1" applyFill="1" applyBorder="1" applyAlignment="1">
      <alignment horizontal="center" vertical="center" wrapText="1" readingOrder="1"/>
    </xf>
    <xf numFmtId="0" fontId="14" fillId="0" borderId="187" xfId="0" applyFont="1" applyFill="1" applyBorder="1" applyAlignment="1">
      <alignment horizontal="center" vertical="center" wrapText="1" readingOrder="1"/>
    </xf>
    <xf numFmtId="0" fontId="14" fillId="0" borderId="126" xfId="0" applyFont="1" applyFill="1" applyBorder="1" applyAlignment="1">
      <alignment horizontal="center" vertical="center" wrapText="1" readingOrder="1"/>
    </xf>
    <xf numFmtId="0" fontId="14" fillId="0" borderId="12" xfId="0" applyFont="1" applyFill="1" applyBorder="1" applyAlignment="1">
      <alignment horizontal="center" vertical="center" wrapText="1" readingOrder="1"/>
    </xf>
    <xf numFmtId="0" fontId="14" fillId="0" borderId="99" xfId="0" applyFont="1" applyFill="1" applyBorder="1" applyAlignment="1">
      <alignment horizontal="center" vertical="center" wrapText="1" readingOrder="1"/>
    </xf>
    <xf numFmtId="0" fontId="14" fillId="0" borderId="50" xfId="0" applyFont="1" applyFill="1" applyBorder="1" applyAlignment="1">
      <alignment horizontal="center" vertical="center" wrapText="1" readingOrder="1"/>
    </xf>
    <xf numFmtId="0" fontId="14" fillId="0" borderId="18" xfId="0" applyFont="1" applyFill="1" applyBorder="1" applyAlignment="1">
      <alignment horizontal="center" vertical="center" wrapText="1" readingOrder="1"/>
    </xf>
    <xf numFmtId="0" fontId="14" fillId="0" borderId="36" xfId="0" applyFont="1" applyFill="1" applyBorder="1" applyAlignment="1">
      <alignment horizontal="center" vertical="center" wrapText="1" readingOrder="1"/>
    </xf>
    <xf numFmtId="0" fontId="17" fillId="0" borderId="164" xfId="0" applyFont="1" applyFill="1" applyBorder="1" applyAlignment="1">
      <alignment horizontal="center" vertical="center" wrapText="1" readingOrder="1"/>
    </xf>
    <xf numFmtId="0" fontId="17" fillId="0" borderId="28" xfId="0" applyFont="1" applyFill="1" applyBorder="1" applyAlignment="1">
      <alignment horizontal="center" vertical="center" wrapText="1" readingOrder="1"/>
    </xf>
    <xf numFmtId="0" fontId="17" fillId="0" borderId="155" xfId="0" applyFont="1" applyFill="1" applyBorder="1" applyAlignment="1">
      <alignment horizontal="center" vertical="center" wrapText="1" readingOrder="1"/>
    </xf>
    <xf numFmtId="0" fontId="17" fillId="0" borderId="197" xfId="0" applyFont="1" applyFill="1" applyBorder="1" applyAlignment="1">
      <alignment horizontal="center" vertical="center" wrapText="1" readingOrder="1"/>
    </xf>
    <xf numFmtId="0" fontId="14" fillId="0" borderId="116" xfId="0" applyFont="1" applyFill="1" applyBorder="1" applyAlignment="1">
      <alignment horizontal="center" vertical="center" wrapText="1" readingOrder="1"/>
    </xf>
    <xf numFmtId="0" fontId="14" fillId="0" borderId="86" xfId="0" applyFont="1" applyFill="1" applyBorder="1" applyAlignment="1">
      <alignment horizontal="center" vertical="center" wrapText="1" readingOrder="1"/>
    </xf>
    <xf numFmtId="3" fontId="14" fillId="0" borderId="8" xfId="0" applyNumberFormat="1" applyFont="1" applyFill="1" applyBorder="1" applyAlignment="1">
      <alignment horizontal="center" vertical="center" wrapText="1" readingOrder="1"/>
    </xf>
    <xf numFmtId="3" fontId="14" fillId="0" borderId="38" xfId="0" applyNumberFormat="1" applyFont="1" applyFill="1" applyBorder="1" applyAlignment="1">
      <alignment horizontal="center" vertical="center" wrapText="1" readingOrder="1"/>
    </xf>
    <xf numFmtId="3" fontId="14" fillId="0" borderId="206" xfId="0" applyNumberFormat="1" applyFont="1" applyFill="1" applyBorder="1" applyAlignment="1">
      <alignment horizontal="center" vertical="center" wrapText="1" readingOrder="1"/>
    </xf>
    <xf numFmtId="0" fontId="14" fillId="0" borderId="207" xfId="0" applyFont="1" applyFill="1" applyBorder="1" applyAlignment="1">
      <alignment horizontal="center" vertical="center" wrapText="1" readingOrder="1"/>
    </xf>
    <xf numFmtId="0" fontId="14" fillId="0" borderId="71" xfId="0" applyFont="1" applyFill="1" applyBorder="1" applyAlignment="1">
      <alignment horizontal="center" vertical="center" wrapText="1" readingOrder="1"/>
    </xf>
    <xf numFmtId="0" fontId="14" fillId="0" borderId="82" xfId="0" applyFont="1" applyFill="1" applyBorder="1" applyAlignment="1">
      <alignment horizontal="center" vertical="center" wrapText="1" readingOrder="1"/>
    </xf>
    <xf numFmtId="0" fontId="14" fillId="0" borderId="83" xfId="0" applyFont="1" applyFill="1" applyBorder="1" applyAlignment="1">
      <alignment horizontal="center" vertical="center" wrapText="1" readingOrder="1"/>
    </xf>
    <xf numFmtId="0" fontId="14" fillId="0" borderId="210" xfId="0" applyFont="1" applyFill="1" applyBorder="1" applyAlignment="1">
      <alignment horizontal="center" vertical="center" wrapText="1" readingOrder="1"/>
    </xf>
    <xf numFmtId="0" fontId="14" fillId="0" borderId="89" xfId="0" applyFont="1" applyFill="1" applyBorder="1" applyAlignment="1">
      <alignment horizontal="center" vertical="center" wrapText="1" readingOrder="1"/>
    </xf>
    <xf numFmtId="0" fontId="14" fillId="0" borderId="55" xfId="0" applyFont="1" applyFill="1" applyBorder="1" applyAlignment="1">
      <alignment horizontal="center" vertical="center" wrapText="1" readingOrder="1"/>
    </xf>
    <xf numFmtId="0" fontId="14" fillId="0" borderId="64" xfId="0" applyFont="1" applyFill="1" applyBorder="1" applyAlignment="1">
      <alignment horizontal="center" vertical="center" wrapText="1" readingOrder="1"/>
    </xf>
    <xf numFmtId="0" fontId="14" fillId="0" borderId="21" xfId="0" applyFont="1" applyFill="1" applyBorder="1" applyAlignment="1">
      <alignment horizontal="center" vertical="center" wrapText="1" readingOrder="1"/>
    </xf>
    <xf numFmtId="0" fontId="14" fillId="0" borderId="208" xfId="0" applyFont="1" applyFill="1" applyBorder="1" applyAlignment="1">
      <alignment horizontal="center" vertical="center" wrapText="1" readingOrder="1"/>
    </xf>
    <xf numFmtId="0" fontId="14" fillId="0" borderId="209" xfId="0" applyFont="1" applyFill="1" applyBorder="1" applyAlignment="1">
      <alignment horizontal="center" vertical="center" wrapText="1" readingOrder="1"/>
    </xf>
    <xf numFmtId="0" fontId="14" fillId="0" borderId="215" xfId="0" applyFont="1" applyFill="1" applyBorder="1" applyAlignment="1">
      <alignment horizontal="center" vertical="center" wrapText="1" readingOrder="1"/>
    </xf>
    <xf numFmtId="0" fontId="14" fillId="0" borderId="85" xfId="0" applyFont="1" applyFill="1" applyBorder="1" applyAlignment="1">
      <alignment horizontal="center" vertical="center" wrapText="1" readingOrder="1"/>
    </xf>
    <xf numFmtId="0" fontId="17" fillId="0" borderId="153" xfId="0" applyFont="1" applyFill="1" applyBorder="1" applyAlignment="1">
      <alignment horizontal="center" vertical="center" wrapText="1" readingOrder="1"/>
    </xf>
    <xf numFmtId="0" fontId="17" fillId="0" borderId="217" xfId="0" applyFont="1" applyFill="1" applyBorder="1" applyAlignment="1">
      <alignment horizontal="center" vertical="center" wrapText="1" readingOrder="1"/>
    </xf>
    <xf numFmtId="3" fontId="14" fillId="0" borderId="19" xfId="0" applyNumberFormat="1" applyFont="1" applyFill="1" applyBorder="1" applyAlignment="1">
      <alignment horizontal="center" vertical="center" wrapText="1" readingOrder="1"/>
    </xf>
    <xf numFmtId="0" fontId="14" fillId="3" borderId="235" xfId="0" applyFont="1" applyFill="1" applyBorder="1" applyAlignment="1">
      <alignment horizontal="center" vertical="center" wrapText="1" readingOrder="1"/>
    </xf>
    <xf numFmtId="0" fontId="14" fillId="3" borderId="18" xfId="0" applyFont="1" applyFill="1" applyBorder="1" applyAlignment="1">
      <alignment horizontal="center" vertical="center" wrapText="1" readingOrder="1"/>
    </xf>
    <xf numFmtId="0" fontId="14" fillId="3" borderId="94" xfId="0" applyFont="1" applyFill="1" applyBorder="1" applyAlignment="1">
      <alignment horizontal="center" vertical="center" wrapText="1" readingOrder="1"/>
    </xf>
    <xf numFmtId="0" fontId="14" fillId="3" borderId="61" xfId="0" applyFont="1" applyFill="1" applyBorder="1" applyAlignment="1">
      <alignment horizontal="center" vertical="center" wrapText="1" readingOrder="1"/>
    </xf>
    <xf numFmtId="0" fontId="14" fillId="3" borderId="95" xfId="0" applyFont="1" applyFill="1" applyBorder="1" applyAlignment="1">
      <alignment horizontal="center" vertical="center" wrapText="1" readingOrder="1"/>
    </xf>
    <xf numFmtId="0" fontId="14" fillId="0" borderId="17" xfId="0" applyFont="1" applyFill="1" applyBorder="1" applyAlignment="1">
      <alignment horizontal="center" vertical="center" wrapText="1" readingOrder="1"/>
    </xf>
    <xf numFmtId="0" fontId="14" fillId="0" borderId="97" xfId="0" applyFont="1" applyFill="1" applyBorder="1" applyAlignment="1">
      <alignment horizontal="center" vertical="center" wrapText="1" readingOrder="1"/>
    </xf>
    <xf numFmtId="0" fontId="14" fillId="0" borderId="93" xfId="0" applyFont="1" applyFill="1" applyBorder="1" applyAlignment="1">
      <alignment horizontal="center" vertical="center" wrapText="1" readingOrder="1"/>
    </xf>
    <xf numFmtId="164" fontId="13" fillId="0" borderId="54" xfId="0" applyNumberFormat="1" applyFont="1" applyFill="1" applyBorder="1" applyAlignment="1">
      <alignment horizontal="center" vertical="center" wrapText="1" readingOrder="1"/>
    </xf>
    <xf numFmtId="164" fontId="13" fillId="0" borderId="27" xfId="0" applyNumberFormat="1" applyFont="1" applyFill="1" applyBorder="1" applyAlignment="1">
      <alignment horizontal="center" vertical="center" wrapText="1" readingOrder="1"/>
    </xf>
    <xf numFmtId="164" fontId="13" fillId="0" borderId="47" xfId="0" applyNumberFormat="1" applyFont="1" applyFill="1" applyBorder="1" applyAlignment="1">
      <alignment horizontal="center" vertical="center" wrapText="1" readingOrder="1"/>
    </xf>
    <xf numFmtId="3" fontId="14" fillId="0" borderId="65" xfId="0" applyNumberFormat="1" applyFont="1" applyFill="1" applyBorder="1" applyAlignment="1">
      <alignment horizontal="center" vertical="center" wrapText="1" readingOrder="1"/>
    </xf>
    <xf numFmtId="3" fontId="14" fillId="0" borderId="55" xfId="0" applyNumberFormat="1" applyFont="1" applyFill="1" applyBorder="1" applyAlignment="1">
      <alignment horizontal="center" vertical="center" wrapText="1" readingOrder="1"/>
    </xf>
    <xf numFmtId="3" fontId="14" fillId="0" borderId="24" xfId="0" applyNumberFormat="1" applyFont="1" applyFill="1" applyBorder="1" applyAlignment="1">
      <alignment horizontal="center" vertical="center" wrapText="1" readingOrder="1"/>
    </xf>
    <xf numFmtId="3" fontId="14" fillId="0" borderId="17" xfId="0" applyNumberFormat="1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horizontal="center" vertical="center" wrapText="1" readingOrder="1"/>
    </xf>
    <xf numFmtId="0" fontId="14" fillId="0" borderId="59" xfId="0" applyFont="1" applyFill="1" applyBorder="1" applyAlignment="1">
      <alignment horizontal="center" vertical="center" wrapText="1" readingOrder="1"/>
    </xf>
    <xf numFmtId="0" fontId="14" fillId="3" borderId="231" xfId="0" applyFont="1" applyFill="1" applyBorder="1" applyAlignment="1">
      <alignment horizontal="center" vertical="center" wrapText="1" readingOrder="1"/>
    </xf>
    <xf numFmtId="0" fontId="14" fillId="0" borderId="224" xfId="0" applyFont="1" applyFill="1" applyBorder="1" applyAlignment="1">
      <alignment horizontal="center" vertical="center" wrapText="1" readingOrder="1"/>
    </xf>
    <xf numFmtId="0" fontId="14" fillId="0" borderId="225" xfId="0" applyFont="1" applyFill="1" applyBorder="1" applyAlignment="1">
      <alignment horizontal="center" vertical="center" wrapText="1" readingOrder="1"/>
    </xf>
    <xf numFmtId="0" fontId="14" fillId="0" borderId="228" xfId="0" applyFont="1" applyFill="1" applyBorder="1" applyAlignment="1">
      <alignment horizontal="center" vertical="center" wrapText="1" readingOrder="1"/>
    </xf>
    <xf numFmtId="0" fontId="14" fillId="0" borderId="226" xfId="0" applyFont="1" applyFill="1" applyBorder="1" applyAlignment="1">
      <alignment horizontal="center" vertical="center" wrapText="1" readingOrder="1"/>
    </xf>
    <xf numFmtId="3" fontId="17" fillId="0" borderId="50" xfId="0" applyNumberFormat="1" applyFont="1" applyFill="1" applyBorder="1" applyAlignment="1">
      <alignment horizontal="center" vertical="center" wrapText="1" readingOrder="1"/>
    </xf>
    <xf numFmtId="3" fontId="17" fillId="0" borderId="18" xfId="0" applyNumberFormat="1" applyFont="1" applyFill="1" applyBorder="1" applyAlignment="1">
      <alignment horizontal="center" vertical="center" wrapText="1" readingOrder="1"/>
    </xf>
    <xf numFmtId="3" fontId="17" fillId="0" borderId="10" xfId="0" applyNumberFormat="1" applyFont="1" applyFill="1" applyBorder="1" applyAlignment="1">
      <alignment horizontal="center" vertical="center" wrapText="1" readingOrder="1"/>
    </xf>
    <xf numFmtId="3" fontId="14" fillId="0" borderId="2" xfId="0" applyNumberFormat="1" applyFont="1" applyFill="1" applyBorder="1" applyAlignment="1">
      <alignment horizontal="center" vertical="center" wrapText="1" readingOrder="1"/>
    </xf>
    <xf numFmtId="3" fontId="14" fillId="0" borderId="10" xfId="0" applyNumberFormat="1" applyFont="1" applyFill="1" applyBorder="1" applyAlignment="1">
      <alignment horizontal="center" vertical="center" wrapText="1" readingOrder="1"/>
    </xf>
    <xf numFmtId="3" fontId="14" fillId="0" borderId="3" xfId="0" applyNumberFormat="1" applyFont="1" applyFill="1" applyBorder="1" applyAlignment="1">
      <alignment horizontal="center" vertical="center" wrapText="1" readingOrder="1"/>
    </xf>
    <xf numFmtId="3" fontId="14" fillId="0" borderId="16" xfId="0" applyNumberFormat="1" applyFont="1" applyFill="1" applyBorder="1" applyAlignment="1">
      <alignment horizontal="center" vertical="center" wrapText="1" readingOrder="1"/>
    </xf>
    <xf numFmtId="3" fontId="14" fillId="0" borderId="1" xfId="0" applyNumberFormat="1" applyFont="1" applyFill="1" applyBorder="1" applyAlignment="1">
      <alignment horizontal="center" vertical="center" wrapText="1" readingOrder="1"/>
    </xf>
    <xf numFmtId="3" fontId="14" fillId="0" borderId="216" xfId="0" applyNumberFormat="1" applyFont="1" applyFill="1" applyBorder="1" applyAlignment="1">
      <alignment horizontal="center" vertical="center" wrapText="1" readingOrder="1"/>
    </xf>
    <xf numFmtId="3" fontId="27" fillId="0" borderId="133" xfId="0" applyNumberFormat="1" applyFont="1" applyFill="1" applyBorder="1" applyAlignment="1">
      <alignment horizontal="center" vertical="center" wrapText="1" readingOrder="1"/>
    </xf>
    <xf numFmtId="3" fontId="27" fillId="0" borderId="253" xfId="0" applyNumberFormat="1" applyFont="1" applyFill="1" applyBorder="1" applyAlignment="1">
      <alignment horizontal="center" vertical="center" wrapText="1" readingOrder="1"/>
    </xf>
    <xf numFmtId="0" fontId="14" fillId="3" borderId="66" xfId="0" applyFont="1" applyFill="1" applyBorder="1" applyAlignment="1">
      <alignment horizontal="center" vertical="center" wrapText="1" readingOrder="1"/>
    </xf>
    <xf numFmtId="0" fontId="14" fillId="3" borderId="63" xfId="0" applyFont="1" applyFill="1" applyBorder="1" applyAlignment="1">
      <alignment horizontal="center" vertical="center" wrapText="1" readingOrder="1"/>
    </xf>
    <xf numFmtId="0" fontId="14" fillId="3" borderId="39" xfId="0" applyFont="1" applyFill="1" applyBorder="1" applyAlignment="1">
      <alignment horizontal="center" vertical="center" wrapText="1" readingOrder="1"/>
    </xf>
    <xf numFmtId="3" fontId="14" fillId="3" borderId="50" xfId="0" applyNumberFormat="1" applyFont="1" applyFill="1" applyBorder="1" applyAlignment="1">
      <alignment horizontal="center" vertical="center" wrapText="1" readingOrder="1"/>
    </xf>
    <xf numFmtId="3" fontId="14" fillId="3" borderId="18" xfId="0" applyNumberFormat="1" applyFont="1" applyFill="1" applyBorder="1" applyAlignment="1">
      <alignment horizontal="center" vertical="center" wrapText="1" readingOrder="1"/>
    </xf>
    <xf numFmtId="3" fontId="14" fillId="3" borderId="36" xfId="0" applyNumberFormat="1" applyFont="1" applyFill="1" applyBorder="1" applyAlignment="1">
      <alignment horizontal="center" vertical="center" wrapText="1" readingOrder="1"/>
    </xf>
    <xf numFmtId="0" fontId="23" fillId="0" borderId="40" xfId="0" applyFont="1" applyFill="1" applyBorder="1" applyAlignment="1">
      <alignment horizontal="center" vertical="center" wrapText="1" readingOrder="1"/>
    </xf>
    <xf numFmtId="0" fontId="23" fillId="0" borderId="21" xfId="0" applyFont="1" applyFill="1" applyBorder="1" applyAlignment="1">
      <alignment horizontal="center" vertical="center" wrapText="1" readingOrder="1"/>
    </xf>
    <xf numFmtId="3" fontId="23" fillId="0" borderId="106" xfId="0" applyNumberFormat="1" applyFont="1" applyFill="1" applyBorder="1" applyAlignment="1">
      <alignment horizontal="center" vertical="center" wrapText="1" readingOrder="1"/>
    </xf>
    <xf numFmtId="3" fontId="23" fillId="0" borderId="102" xfId="0" applyNumberFormat="1" applyFont="1" applyFill="1" applyBorder="1" applyAlignment="1">
      <alignment horizontal="center" vertical="center" wrapText="1" readingOrder="1"/>
    </xf>
    <xf numFmtId="3" fontId="24" fillId="0" borderId="50" xfId="0" applyNumberFormat="1" applyFont="1" applyFill="1" applyBorder="1" applyAlignment="1">
      <alignment horizontal="center" vertical="center" wrapText="1" readingOrder="1"/>
    </xf>
    <xf numFmtId="3" fontId="24" fillId="0" borderId="18" xfId="0" applyNumberFormat="1" applyFont="1" applyFill="1" applyBorder="1" applyAlignment="1">
      <alignment horizontal="center" vertical="center" wrapText="1" readingOrder="1"/>
    </xf>
    <xf numFmtId="0" fontId="14" fillId="0" borderId="88" xfId="0" applyFont="1" applyFill="1" applyBorder="1" applyAlignment="1">
      <alignment horizontal="center" vertical="center" wrapText="1" readingOrder="1"/>
    </xf>
    <xf numFmtId="164" fontId="13" fillId="0" borderId="90" xfId="0" applyNumberFormat="1" applyFont="1" applyFill="1" applyBorder="1" applyAlignment="1">
      <alignment horizontal="center" vertical="center" wrapText="1" readingOrder="1"/>
    </xf>
    <xf numFmtId="167" fontId="13" fillId="0" borderId="54" xfId="0" applyNumberFormat="1" applyFont="1" applyFill="1" applyBorder="1" applyAlignment="1">
      <alignment horizontal="center" vertical="center" wrapText="1" readingOrder="1"/>
    </xf>
    <xf numFmtId="167" fontId="13" fillId="0" borderId="27" xfId="0" applyNumberFormat="1" applyFont="1" applyFill="1" applyBorder="1" applyAlignment="1">
      <alignment horizontal="center" vertical="center" wrapText="1" readingOrder="1"/>
    </xf>
    <xf numFmtId="167" fontId="13" fillId="0" borderId="47" xfId="0" applyNumberFormat="1" applyFont="1" applyFill="1" applyBorder="1" applyAlignment="1">
      <alignment horizontal="center" vertical="center" wrapText="1" readingOrder="1"/>
    </xf>
    <xf numFmtId="0" fontId="14" fillId="0" borderId="20" xfId="0" applyFont="1" applyFill="1" applyBorder="1" applyAlignment="1">
      <alignment horizontal="center" vertical="center" wrapText="1" readingOrder="1"/>
    </xf>
    <xf numFmtId="0" fontId="14" fillId="0" borderId="69" xfId="0" applyFont="1" applyFill="1" applyBorder="1" applyAlignment="1">
      <alignment horizontal="center" vertical="center" wrapText="1" readingOrder="1"/>
    </xf>
    <xf numFmtId="0" fontId="14" fillId="0" borderId="227" xfId="0" applyFont="1" applyFill="1" applyBorder="1" applyAlignment="1">
      <alignment horizontal="center" vertical="center" wrapText="1" readingOrder="1"/>
    </xf>
    <xf numFmtId="0" fontId="14" fillId="0" borderId="74" xfId="0" applyFont="1" applyFill="1" applyBorder="1" applyAlignment="1">
      <alignment horizontal="center" vertical="center" wrapText="1" readingOrder="1"/>
    </xf>
    <xf numFmtId="0" fontId="14" fillId="0" borderId="32" xfId="0" applyFont="1" applyFill="1" applyBorder="1" applyAlignment="1">
      <alignment horizontal="center" vertical="center" wrapText="1" readingOrder="1"/>
    </xf>
    <xf numFmtId="0" fontId="14" fillId="0" borderId="98" xfId="0" applyFont="1" applyFill="1" applyBorder="1" applyAlignment="1">
      <alignment horizontal="center" vertical="center" wrapText="1" readingOrder="1"/>
    </xf>
    <xf numFmtId="164" fontId="13" fillId="0" borderId="9" xfId="0" applyNumberFormat="1" applyFont="1" applyFill="1" applyBorder="1" applyAlignment="1">
      <alignment horizontal="center" vertical="center" wrapText="1" readingOrder="1"/>
    </xf>
    <xf numFmtId="0" fontId="23" fillId="6" borderId="78" xfId="0" applyFont="1" applyFill="1" applyBorder="1" applyAlignment="1">
      <alignment horizontal="center" vertical="center" wrapText="1" readingOrder="1"/>
    </xf>
    <xf numFmtId="0" fontId="23" fillId="6" borderId="81" xfId="0" applyFont="1" applyFill="1" applyBorder="1" applyAlignment="1">
      <alignment horizontal="center" vertical="center" wrapText="1" readingOrder="1"/>
    </xf>
    <xf numFmtId="0" fontId="23" fillId="6" borderId="68" xfId="0" applyFont="1" applyFill="1" applyBorder="1" applyAlignment="1">
      <alignment horizontal="center" vertical="center" wrapText="1" readingOrder="1"/>
    </xf>
    <xf numFmtId="0" fontId="23" fillId="6" borderId="33" xfId="0" applyFont="1" applyFill="1" applyBorder="1" applyAlignment="1">
      <alignment horizontal="center" vertical="center" wrapText="1" readingOrder="1"/>
    </xf>
    <xf numFmtId="0" fontId="23" fillId="6" borderId="99" xfId="0" applyFont="1" applyFill="1" applyBorder="1" applyAlignment="1">
      <alignment horizontal="center" vertical="center" wrapText="1" readingOrder="1"/>
    </xf>
    <xf numFmtId="0" fontId="23" fillId="6" borderId="100" xfId="0" applyFont="1" applyFill="1" applyBorder="1" applyAlignment="1">
      <alignment horizontal="center" vertical="center" wrapText="1" readingOrder="1"/>
    </xf>
    <xf numFmtId="0" fontId="23" fillId="0" borderId="130" xfId="0" applyFont="1" applyFill="1" applyBorder="1" applyAlignment="1">
      <alignment horizontal="center" vertical="center" wrapText="1" readingOrder="1"/>
    </xf>
    <xf numFmtId="0" fontId="23" fillId="0" borderId="201" xfId="0" applyFont="1" applyFill="1" applyBorder="1" applyAlignment="1">
      <alignment horizontal="center" vertical="center" wrapText="1" readingOrder="1"/>
    </xf>
    <xf numFmtId="0" fontId="23" fillId="0" borderId="25" xfId="0" applyFont="1" applyFill="1" applyBorder="1" applyAlignment="1">
      <alignment horizontal="center" vertical="center" wrapText="1" readingOrder="1"/>
    </xf>
    <xf numFmtId="0" fontId="23" fillId="0" borderId="200" xfId="0" applyFont="1" applyFill="1" applyBorder="1" applyAlignment="1">
      <alignment horizontal="center" vertical="center" wrapText="1" readingOrder="1"/>
    </xf>
    <xf numFmtId="0" fontId="14" fillId="0" borderId="22" xfId="0" applyFont="1" applyFill="1" applyBorder="1" applyAlignment="1">
      <alignment horizontal="center" vertical="center" wrapText="1" readingOrder="1"/>
    </xf>
    <xf numFmtId="0" fontId="14" fillId="0" borderId="25" xfId="0" applyFont="1" applyFill="1" applyBorder="1" applyAlignment="1">
      <alignment horizontal="center" vertical="center" wrapText="1" readingOrder="1"/>
    </xf>
    <xf numFmtId="0" fontId="14" fillId="0" borderId="200" xfId="0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center" vertical="center" wrapText="1" readingOrder="1"/>
    </xf>
    <xf numFmtId="0" fontId="23" fillId="0" borderId="26" xfId="0" applyFont="1" applyFill="1" applyBorder="1" applyAlignment="1">
      <alignment horizontal="center" vertical="center" wrapText="1" readingOrder="1"/>
    </xf>
    <xf numFmtId="0" fontId="14" fillId="0" borderId="23" xfId="0" applyFont="1" applyFill="1" applyBorder="1" applyAlignment="1">
      <alignment horizontal="center" vertical="center" wrapText="1" readingOrder="1"/>
    </xf>
    <xf numFmtId="0" fontId="14" fillId="0" borderId="34" xfId="0" applyFont="1" applyFill="1" applyBorder="1" applyAlignment="1">
      <alignment horizontal="center" vertical="center" wrapText="1" readingOrder="1"/>
    </xf>
    <xf numFmtId="0" fontId="27" fillId="0" borderId="12" xfId="0" applyFont="1" applyFill="1" applyBorder="1" applyAlignment="1">
      <alignment horizontal="center" vertical="center" wrapText="1" readingOrder="1"/>
    </xf>
    <xf numFmtId="0" fontId="27" fillId="0" borderId="99" xfId="0" applyFont="1" applyFill="1" applyBorder="1" applyAlignment="1">
      <alignment horizontal="center" vertical="center" wrapText="1" readingOrder="1"/>
    </xf>
    <xf numFmtId="0" fontId="14" fillId="0" borderId="58" xfId="0" applyFont="1" applyFill="1" applyBorder="1" applyAlignment="1">
      <alignment horizontal="center" vertical="center" wrapText="1" readingOrder="1"/>
    </xf>
    <xf numFmtId="0" fontId="14" fillId="0" borderId="195" xfId="0" applyFont="1" applyFill="1" applyBorder="1" applyAlignment="1">
      <alignment horizontal="center" vertical="center" wrapText="1" readingOrder="1"/>
    </xf>
    <xf numFmtId="0" fontId="14" fillId="0" borderId="3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78" xfId="0" applyFont="1" applyFill="1" applyBorder="1" applyAlignment="1">
      <alignment horizontal="center" vertical="center" wrapText="1" readingOrder="1"/>
    </xf>
    <xf numFmtId="0" fontId="14" fillId="0" borderId="68" xfId="0" applyFont="1" applyFill="1" applyBorder="1" applyAlignment="1">
      <alignment horizontal="center" vertical="center" wrapText="1" readingOrder="1"/>
    </xf>
    <xf numFmtId="0" fontId="14" fillId="0" borderId="219" xfId="0" applyFont="1" applyFill="1" applyBorder="1" applyAlignment="1">
      <alignment horizontal="center" vertical="center" wrapText="1" readingOrder="1"/>
    </xf>
    <xf numFmtId="0" fontId="14" fillId="0" borderId="220" xfId="0" applyFont="1" applyFill="1" applyBorder="1" applyAlignment="1">
      <alignment horizontal="center" vertical="center" wrapText="1" readingOrder="1"/>
    </xf>
    <xf numFmtId="0" fontId="14" fillId="0" borderId="221" xfId="0" applyFont="1" applyFill="1" applyBorder="1" applyAlignment="1">
      <alignment horizontal="center" vertical="center" wrapText="1" readingOrder="1"/>
    </xf>
    <xf numFmtId="164" fontId="13" fillId="0" borderId="203" xfId="0" applyNumberFormat="1" applyFont="1" applyFill="1" applyBorder="1" applyAlignment="1">
      <alignment horizontal="center" vertical="center" wrapText="1" readingOrder="1"/>
    </xf>
    <xf numFmtId="164" fontId="13" fillId="0" borderId="204" xfId="0" applyNumberFormat="1" applyFont="1" applyFill="1" applyBorder="1" applyAlignment="1">
      <alignment horizontal="center" vertical="center" wrapText="1" readingOrder="1"/>
    </xf>
    <xf numFmtId="164" fontId="13" fillId="0" borderId="205" xfId="0" applyNumberFormat="1" applyFont="1" applyFill="1" applyBorder="1" applyAlignment="1">
      <alignment horizontal="center" vertical="center" wrapText="1" readingOrder="1"/>
    </xf>
    <xf numFmtId="0" fontId="14" fillId="0" borderId="26" xfId="0" applyFont="1" applyFill="1" applyBorder="1" applyAlignment="1">
      <alignment horizontal="center" vertical="center" wrapText="1" readingOrder="1"/>
    </xf>
    <xf numFmtId="0" fontId="14" fillId="0" borderId="11" xfId="0" applyFont="1" applyFill="1" applyBorder="1" applyAlignment="1">
      <alignment horizontal="center" vertical="center" wrapText="1" readingOrder="1"/>
    </xf>
    <xf numFmtId="0" fontId="23" fillId="6" borderId="11" xfId="0" applyFont="1" applyFill="1" applyBorder="1" applyAlignment="1">
      <alignment horizontal="center" vertical="center" wrapText="1" readingOrder="1"/>
    </xf>
    <xf numFmtId="0" fontId="23" fillId="6" borderId="13" xfId="0" applyFont="1" applyFill="1" applyBorder="1" applyAlignment="1">
      <alignment horizontal="center" vertical="center" wrapText="1" readingOrder="1"/>
    </xf>
    <xf numFmtId="0" fontId="23" fillId="6" borderId="156" xfId="0" applyFont="1" applyFill="1" applyBorder="1" applyAlignment="1">
      <alignment horizontal="center" vertical="center" wrapText="1" readingOrder="1"/>
    </xf>
    <xf numFmtId="0" fontId="23" fillId="6" borderId="176" xfId="0" applyFont="1" applyFill="1" applyBorder="1" applyAlignment="1">
      <alignment horizontal="center" vertical="center" wrapText="1" readingOrder="1"/>
    </xf>
    <xf numFmtId="0" fontId="13" fillId="0" borderId="54" xfId="0" applyNumberFormat="1" applyFont="1" applyFill="1" applyBorder="1" applyAlignment="1">
      <alignment horizontal="center" vertical="center" wrapText="1" readingOrder="1"/>
    </xf>
    <xf numFmtId="0" fontId="13" fillId="0" borderId="27" xfId="0" applyNumberFormat="1" applyFont="1" applyFill="1" applyBorder="1" applyAlignment="1">
      <alignment horizontal="center" vertical="center" wrapText="1" readingOrder="1"/>
    </xf>
    <xf numFmtId="0" fontId="13" fillId="0" borderId="47" xfId="0" applyNumberFormat="1" applyFont="1" applyFill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horizontal="center" vertical="center" wrapText="1" readingOrder="1"/>
    </xf>
    <xf numFmtId="0" fontId="14" fillId="0" borderId="41" xfId="0" applyFont="1" applyFill="1" applyBorder="1" applyAlignment="1">
      <alignment horizontal="center" vertical="center" wrapText="1" readingOrder="1"/>
    </xf>
    <xf numFmtId="0" fontId="14" fillId="0" borderId="67" xfId="0" applyFont="1" applyFill="1" applyBorder="1" applyAlignment="1">
      <alignment horizontal="center" vertical="center" wrapText="1" readingOrder="1"/>
    </xf>
    <xf numFmtId="0" fontId="14" fillId="0" borderId="66" xfId="0" applyFont="1" applyBorder="1" applyAlignment="1">
      <alignment horizontal="center" vertical="center" wrapText="1" readingOrder="1"/>
    </xf>
    <xf numFmtId="0" fontId="14" fillId="0" borderId="63" xfId="0" applyFont="1" applyBorder="1" applyAlignment="1">
      <alignment horizontal="center" vertical="center" wrapText="1" readingOrder="1"/>
    </xf>
    <xf numFmtId="0" fontId="14" fillId="0" borderId="39" xfId="0" applyFont="1" applyBorder="1" applyAlignment="1">
      <alignment horizontal="center" vertical="center" wrapText="1" readingOrder="1"/>
    </xf>
    <xf numFmtId="0" fontId="23" fillId="0" borderId="141" xfId="0" applyFont="1" applyFill="1" applyBorder="1" applyAlignment="1">
      <alignment horizontal="center" vertical="center" wrapText="1" readingOrder="1"/>
    </xf>
    <xf numFmtId="0" fontId="23" fillId="0" borderId="142" xfId="0" applyFont="1" applyFill="1" applyBorder="1" applyAlignment="1">
      <alignment horizontal="center" vertical="center" wrapText="1" readingOrder="1"/>
    </xf>
    <xf numFmtId="3" fontId="14" fillId="0" borderId="106" xfId="0" applyNumberFormat="1" applyFont="1" applyFill="1" applyBorder="1" applyAlignment="1">
      <alignment horizontal="center" vertical="center" wrapText="1" readingOrder="1"/>
    </xf>
    <xf numFmtId="3" fontId="14" fillId="0" borderId="102" xfId="0" applyNumberFormat="1" applyFont="1" applyFill="1" applyBorder="1" applyAlignment="1">
      <alignment horizontal="center" vertical="center" wrapText="1" readingOrder="1"/>
    </xf>
    <xf numFmtId="3" fontId="14" fillId="0" borderId="37" xfId="0" applyNumberFormat="1" applyFont="1" applyFill="1" applyBorder="1" applyAlignment="1">
      <alignment horizontal="center" vertical="center" wrapText="1" readingOrder="1"/>
    </xf>
    <xf numFmtId="3" fontId="14" fillId="0" borderId="87" xfId="0" applyNumberFormat="1" applyFont="1" applyFill="1" applyBorder="1" applyAlignment="1">
      <alignment horizontal="center" vertical="center" wrapText="1" readingOrder="1"/>
    </xf>
    <xf numFmtId="3" fontId="14" fillId="0" borderId="72" xfId="0" applyNumberFormat="1" applyFont="1" applyFill="1" applyBorder="1" applyAlignment="1">
      <alignment horizontal="center" vertical="center" wrapText="1" readingOrder="1"/>
    </xf>
    <xf numFmtId="3" fontId="14" fillId="0" borderId="0" xfId="0" applyNumberFormat="1" applyFont="1" applyFill="1" applyBorder="1" applyAlignment="1">
      <alignment horizontal="center" vertical="center" wrapText="1" readingOrder="1"/>
    </xf>
    <xf numFmtId="3" fontId="14" fillId="0" borderId="153" xfId="0" applyNumberFormat="1" applyFont="1" applyFill="1" applyBorder="1" applyAlignment="1">
      <alignment horizontal="center" vertical="center" wrapText="1" readingOrder="1"/>
    </xf>
    <xf numFmtId="3" fontId="14" fillId="0" borderId="189" xfId="0" applyNumberFormat="1" applyFont="1" applyFill="1" applyBorder="1" applyAlignment="1">
      <alignment horizontal="center" vertical="center" wrapText="1" readingOrder="1"/>
    </xf>
    <xf numFmtId="3" fontId="14" fillId="0" borderId="151" xfId="0" applyNumberFormat="1" applyFont="1" applyFill="1" applyBorder="1" applyAlignment="1">
      <alignment horizontal="center" vertical="center" wrapText="1" readingOrder="1"/>
    </xf>
    <xf numFmtId="3" fontId="14" fillId="0" borderId="152" xfId="0" applyNumberFormat="1" applyFont="1" applyFill="1" applyBorder="1" applyAlignment="1">
      <alignment horizontal="center" vertical="center" wrapText="1" readingOrder="1"/>
    </xf>
    <xf numFmtId="0" fontId="14" fillId="3" borderId="75" xfId="0" applyFont="1" applyFill="1" applyBorder="1" applyAlignment="1">
      <alignment horizontal="center" vertical="center" wrapText="1" readingOrder="1"/>
    </xf>
    <xf numFmtId="0" fontId="14" fillId="3" borderId="45" xfId="0" applyFont="1" applyFill="1" applyBorder="1" applyAlignment="1">
      <alignment horizontal="center" vertical="center" wrapText="1" readingOrder="1"/>
    </xf>
    <xf numFmtId="0" fontId="20" fillId="0" borderId="5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3" fillId="6" borderId="85" xfId="0" applyFont="1" applyFill="1" applyBorder="1" applyAlignment="1">
      <alignment horizontal="center" vertical="center" wrapText="1" readingOrder="1"/>
    </xf>
    <xf numFmtId="0" fontId="14" fillId="0" borderId="81" xfId="0" applyFont="1" applyFill="1" applyBorder="1" applyAlignment="1">
      <alignment horizontal="center" vertical="center" wrapText="1" readingOrder="1"/>
    </xf>
    <xf numFmtId="0" fontId="14" fillId="0" borderId="33" xfId="0" applyFont="1" applyFill="1" applyBorder="1" applyAlignment="1">
      <alignment horizontal="center" vertical="center" wrapText="1" readingOrder="1"/>
    </xf>
    <xf numFmtId="0" fontId="14" fillId="0" borderId="202" xfId="0" applyFont="1" applyFill="1" applyBorder="1" applyAlignment="1">
      <alignment horizontal="center" vertical="center" wrapText="1" readingOrder="1"/>
    </xf>
    <xf numFmtId="0" fontId="14" fillId="0" borderId="194" xfId="0" applyFont="1" applyFill="1" applyBorder="1" applyAlignment="1">
      <alignment horizontal="center" vertical="center" wrapText="1" readingOrder="1"/>
    </xf>
    <xf numFmtId="0" fontId="14" fillId="0" borderId="161" xfId="0" applyFont="1" applyFill="1" applyBorder="1" applyAlignment="1">
      <alignment horizontal="center" vertical="center" wrapText="1" readingOrder="1"/>
    </xf>
    <xf numFmtId="3" fontId="24" fillId="0" borderId="75" xfId="0" applyNumberFormat="1" applyFont="1" applyFill="1" applyBorder="1" applyAlignment="1">
      <alignment horizontal="center" vertical="center" wrapText="1" readingOrder="1"/>
    </xf>
    <xf numFmtId="3" fontId="24" fillId="0" borderId="61" xfId="0" applyNumberFormat="1" applyFont="1" applyFill="1" applyBorder="1" applyAlignment="1">
      <alignment horizontal="center" vertical="center" wrapText="1" readingOrder="1"/>
    </xf>
    <xf numFmtId="3" fontId="27" fillId="0" borderId="66" xfId="0" applyNumberFormat="1" applyFont="1" applyFill="1" applyBorder="1" applyAlignment="1">
      <alignment horizontal="center" vertical="center" wrapText="1" readingOrder="1"/>
    </xf>
    <xf numFmtId="3" fontId="27" fillId="0" borderId="63" xfId="0" applyNumberFormat="1" applyFont="1" applyFill="1" applyBorder="1" applyAlignment="1">
      <alignment horizontal="center" vertical="center" wrapText="1" readingOrder="1"/>
    </xf>
    <xf numFmtId="0" fontId="14" fillId="0" borderId="121" xfId="0" applyFont="1" applyFill="1" applyBorder="1" applyAlignment="1">
      <alignment horizontal="center" vertical="center" wrapText="1" readingOrder="1"/>
    </xf>
    <xf numFmtId="0" fontId="14" fillId="0" borderId="122" xfId="0" applyFont="1" applyFill="1" applyBorder="1" applyAlignment="1">
      <alignment horizontal="center" vertical="center" wrapText="1" readingOrder="1"/>
    </xf>
    <xf numFmtId="0" fontId="23" fillId="6" borderId="12" xfId="0" applyFont="1" applyFill="1" applyBorder="1" applyAlignment="1">
      <alignment horizontal="center" vertical="center" wrapText="1" readingOrder="1"/>
    </xf>
    <xf numFmtId="0" fontId="24" fillId="0" borderId="80" xfId="0" applyFont="1" applyFill="1" applyBorder="1" applyAlignment="1">
      <alignment horizontal="center" vertical="center" wrapText="1" readingOrder="1"/>
    </xf>
    <xf numFmtId="0" fontId="24" fillId="0" borderId="32" xfId="0" applyFont="1" applyFill="1" applyBorder="1" applyAlignment="1">
      <alignment horizontal="center" vertical="center" wrapText="1" readingOrder="1"/>
    </xf>
    <xf numFmtId="0" fontId="24" fillId="0" borderId="84" xfId="0" applyFont="1" applyFill="1" applyBorder="1" applyAlignment="1">
      <alignment horizontal="center" vertical="center" wrapText="1" readingOrder="1"/>
    </xf>
    <xf numFmtId="0" fontId="14" fillId="0" borderId="75" xfId="0" applyFont="1" applyFill="1" applyBorder="1" applyAlignment="1">
      <alignment horizontal="center" vertical="center" wrapText="1" readingOrder="1"/>
    </xf>
    <xf numFmtId="0" fontId="14" fillId="0" borderId="61" xfId="0" applyFont="1" applyFill="1" applyBorder="1" applyAlignment="1">
      <alignment horizontal="center" vertical="center" wrapText="1" readingOrder="1"/>
    </xf>
    <xf numFmtId="0" fontId="14" fillId="0" borderId="79" xfId="0" applyFont="1" applyFill="1" applyBorder="1" applyAlignment="1">
      <alignment horizontal="center" vertical="center" wrapText="1" readingOrder="1"/>
    </xf>
    <xf numFmtId="0" fontId="14" fillId="0" borderId="212" xfId="0" applyFont="1" applyFill="1" applyBorder="1" applyAlignment="1">
      <alignment horizontal="center" vertical="center" wrapText="1" readingOrder="1"/>
    </xf>
    <xf numFmtId="0" fontId="14" fillId="0" borderId="132" xfId="0" applyFont="1" applyFill="1" applyBorder="1" applyAlignment="1">
      <alignment horizontal="center" vertical="center" wrapText="1" readingOrder="1"/>
    </xf>
    <xf numFmtId="0" fontId="14" fillId="0" borderId="107" xfId="0" applyFont="1" applyBorder="1" applyAlignment="1">
      <alignment horizontal="center" vertical="center" wrapText="1" readingOrder="1"/>
    </xf>
    <xf numFmtId="164" fontId="13" fillId="0" borderId="111" xfId="0" applyNumberFormat="1" applyFont="1" applyFill="1" applyBorder="1" applyAlignment="1">
      <alignment horizontal="center" vertical="center" wrapText="1" readingOrder="1"/>
    </xf>
    <xf numFmtId="0" fontId="14" fillId="0" borderId="196" xfId="0" applyFont="1" applyFill="1" applyBorder="1" applyAlignment="1">
      <alignment horizontal="center" vertical="center" wrapText="1" readingOrder="1"/>
    </xf>
    <xf numFmtId="0" fontId="14" fillId="0" borderId="62" xfId="0" applyFont="1" applyFill="1" applyBorder="1" applyAlignment="1">
      <alignment horizontal="center" vertical="center" wrapText="1" readingOrder="1"/>
    </xf>
    <xf numFmtId="0" fontId="14" fillId="0" borderId="182" xfId="0" applyFont="1" applyFill="1" applyBorder="1" applyAlignment="1">
      <alignment horizontal="center" vertical="center" wrapText="1" readingOrder="1"/>
    </xf>
    <xf numFmtId="0" fontId="14" fillId="0" borderId="183" xfId="0" applyFont="1" applyFill="1" applyBorder="1" applyAlignment="1">
      <alignment horizontal="center" vertical="center" wrapText="1" readingOrder="1"/>
    </xf>
    <xf numFmtId="0" fontId="14" fillId="0" borderId="223" xfId="0" applyFont="1" applyFill="1" applyBorder="1" applyAlignment="1">
      <alignment horizontal="center" vertical="center" wrapText="1" readingOrder="1"/>
    </xf>
    <xf numFmtId="166" fontId="13" fillId="0" borderId="75" xfId="0" applyNumberFormat="1" applyFont="1" applyFill="1" applyBorder="1" applyAlignment="1">
      <alignment horizontal="center" vertical="center" wrapText="1" readingOrder="1"/>
    </xf>
    <xf numFmtId="166" fontId="13" fillId="0" borderId="61" xfId="0" applyNumberFormat="1" applyFont="1" applyFill="1" applyBorder="1" applyAlignment="1">
      <alignment horizontal="center" vertical="center" wrapText="1" readingOrder="1"/>
    </xf>
    <xf numFmtId="0" fontId="28" fillId="0" borderId="45" xfId="0" applyFont="1" applyFill="1" applyBorder="1" applyAlignment="1">
      <alignment horizontal="center" vertical="center" wrapText="1" readingOrder="1"/>
    </xf>
    <xf numFmtId="0" fontId="3" fillId="0" borderId="101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0" fontId="3" fillId="0" borderId="91" xfId="0" applyFont="1" applyFill="1" applyBorder="1" applyAlignment="1">
      <alignment horizontal="center" vertical="center" wrapText="1" readingOrder="1"/>
    </xf>
    <xf numFmtId="164" fontId="13" fillId="5" borderId="102" xfId="0" applyNumberFormat="1" applyFont="1" applyFill="1" applyBorder="1" applyAlignment="1">
      <alignment horizontal="center" vertical="center" wrapText="1" readingOrder="1"/>
    </xf>
    <xf numFmtId="164" fontId="13" fillId="5" borderId="17" xfId="0" applyNumberFormat="1" applyFont="1" applyFill="1" applyBorder="1" applyAlignment="1">
      <alignment horizontal="center" vertical="center" wrapText="1" readingOrder="1"/>
    </xf>
    <xf numFmtId="164" fontId="13" fillId="5" borderId="93" xfId="0" applyNumberFormat="1" applyFont="1" applyFill="1" applyBorder="1" applyAlignment="1">
      <alignment horizontal="center" vertical="center" wrapText="1" readingOrder="1"/>
    </xf>
    <xf numFmtId="6" fontId="13" fillId="0" borderId="103" xfId="0" applyNumberFormat="1" applyFont="1" applyFill="1" applyBorder="1" applyAlignment="1">
      <alignment horizontal="center" vertical="center" wrapText="1" readingOrder="1"/>
    </xf>
    <xf numFmtId="6" fontId="13" fillId="0" borderId="18" xfId="0" applyNumberFormat="1" applyFont="1" applyFill="1" applyBorder="1" applyAlignment="1">
      <alignment horizontal="center" vertical="center" wrapText="1" readingOrder="1"/>
    </xf>
    <xf numFmtId="6" fontId="13" fillId="0" borderId="94" xfId="0" applyNumberFormat="1" applyFont="1" applyFill="1" applyBorder="1" applyAlignment="1">
      <alignment horizontal="center" vertical="center" wrapText="1" readingOrder="1"/>
    </xf>
    <xf numFmtId="164" fontId="12" fillId="5" borderId="56" xfId="0" applyNumberFormat="1" applyFont="1" applyFill="1" applyBorder="1" applyAlignment="1">
      <alignment horizontal="center" vertical="center" wrapText="1" readingOrder="1"/>
    </xf>
    <xf numFmtId="164" fontId="12" fillId="5" borderId="17" xfId="0" applyNumberFormat="1" applyFont="1" applyFill="1" applyBorder="1" applyAlignment="1">
      <alignment horizontal="center" vertical="center" wrapText="1" readingOrder="1"/>
    </xf>
    <xf numFmtId="164" fontId="12" fillId="5" borderId="93" xfId="0" applyNumberFormat="1" applyFont="1" applyFill="1" applyBorder="1" applyAlignment="1">
      <alignment horizontal="center" vertical="center" wrapText="1" readingOrder="1"/>
    </xf>
    <xf numFmtId="0" fontId="12" fillId="0" borderId="48" xfId="0" applyFont="1" applyBorder="1" applyAlignment="1">
      <alignment horizontal="left" vertical="center" wrapText="1" readingOrder="1"/>
    </xf>
    <xf numFmtId="0" fontId="12" fillId="0" borderId="27" xfId="0" applyFont="1" applyBorder="1" applyAlignment="1">
      <alignment horizontal="left" vertical="center" wrapText="1" readingOrder="1"/>
    </xf>
    <xf numFmtId="0" fontId="0" fillId="0" borderId="49" xfId="0" applyBorder="1" applyAlignment="1">
      <alignment horizontal="left" vertical="center" wrapText="1" readingOrder="1"/>
    </xf>
    <xf numFmtId="0" fontId="14" fillId="0" borderId="95" xfId="0" applyFont="1" applyFill="1" applyBorder="1" applyAlignment="1">
      <alignment horizontal="center" vertical="center" wrapText="1" readingOrder="1"/>
    </xf>
    <xf numFmtId="0" fontId="3" fillId="0" borderId="111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90" xfId="0" applyFont="1" applyBorder="1" applyAlignment="1">
      <alignment horizontal="center" vertical="center" wrapText="1" readingOrder="1"/>
    </xf>
    <xf numFmtId="0" fontId="13" fillId="0" borderId="247" xfId="0" applyFont="1" applyBorder="1" applyAlignment="1">
      <alignment horizontal="left" vertical="center" wrapText="1" readingOrder="1"/>
    </xf>
    <xf numFmtId="0" fontId="13" fillId="0" borderId="73" xfId="0" applyFont="1" applyBorder="1" applyAlignment="1">
      <alignment horizontal="left" vertical="center" wrapText="1" readingOrder="1"/>
    </xf>
    <xf numFmtId="166" fontId="13" fillId="0" borderId="45" xfId="0" applyNumberFormat="1" applyFont="1" applyFill="1" applyBorder="1" applyAlignment="1">
      <alignment horizontal="center" vertical="center" wrapText="1" readingOrder="1"/>
    </xf>
    <xf numFmtId="0" fontId="11" fillId="0" borderId="66" xfId="0" applyFont="1" applyFill="1" applyBorder="1" applyAlignment="1">
      <alignment horizontal="center" vertical="center" wrapText="1" readingOrder="1"/>
    </xf>
    <xf numFmtId="0" fontId="11" fillId="0" borderId="63" xfId="0" applyFont="1" applyFill="1" applyBorder="1" applyAlignment="1">
      <alignment horizontal="center" vertical="center" wrapText="1" readingOrder="1"/>
    </xf>
    <xf numFmtId="0" fontId="11" fillId="0" borderId="39" xfId="0" applyFont="1" applyFill="1" applyBorder="1" applyAlignment="1">
      <alignment horizontal="center" vertical="center" wrapText="1" readingOrder="1"/>
    </xf>
    <xf numFmtId="0" fontId="3" fillId="0" borderId="58" xfId="0" applyFont="1" applyBorder="1" applyAlignment="1">
      <alignment horizontal="center" vertical="center" wrapText="1" readingOrder="1"/>
    </xf>
    <xf numFmtId="0" fontId="3" fillId="0" borderId="30" xfId="0" applyFont="1" applyBorder="1" applyAlignment="1">
      <alignment horizontal="center" vertical="center" wrapText="1" readingOrder="1"/>
    </xf>
    <xf numFmtId="0" fontId="3" fillId="0" borderId="91" xfId="0" applyFont="1" applyBorder="1" applyAlignment="1">
      <alignment horizontal="center" vertical="center" wrapText="1" readingOrder="1"/>
    </xf>
    <xf numFmtId="6" fontId="13" fillId="0" borderId="35" xfId="0" applyNumberFormat="1" applyFont="1" applyFill="1" applyBorder="1" applyAlignment="1">
      <alignment horizontal="center" vertical="center" wrapText="1" readingOrder="1"/>
    </xf>
    <xf numFmtId="166" fontId="13" fillId="0" borderId="95" xfId="0" applyNumberFormat="1" applyFont="1" applyFill="1" applyBorder="1" applyAlignment="1">
      <alignment horizontal="center" vertical="center" wrapText="1" readingOrder="1"/>
    </xf>
    <xf numFmtId="0" fontId="11" fillId="0" borderId="96" xfId="0" applyFont="1" applyFill="1" applyBorder="1" applyAlignment="1">
      <alignment horizontal="center" vertical="center" wrapText="1" readingOrder="1"/>
    </xf>
    <xf numFmtId="0" fontId="11" fillId="0" borderId="115" xfId="0" applyFont="1" applyFill="1" applyBorder="1" applyAlignment="1">
      <alignment horizontal="center" vertical="center" wrapText="1" readingOrder="1"/>
    </xf>
    <xf numFmtId="0" fontId="11" fillId="0" borderId="32" xfId="0" applyFont="1" applyFill="1" applyBorder="1" applyAlignment="1">
      <alignment horizontal="center" vertical="center" wrapText="1" readingOrder="1"/>
    </xf>
    <xf numFmtId="0" fontId="11" fillId="0" borderId="84" xfId="0" applyFont="1" applyFill="1" applyBorder="1" applyAlignment="1">
      <alignment horizontal="center" vertical="center" wrapText="1" readingOrder="1"/>
    </xf>
    <xf numFmtId="3" fontId="17" fillId="3" borderId="50" xfId="0" applyNumberFormat="1" applyFont="1" applyFill="1" applyBorder="1" applyAlignment="1">
      <alignment horizontal="center" vertical="center" wrapText="1" readingOrder="1"/>
    </xf>
    <xf numFmtId="3" fontId="17" fillId="3" borderId="18" xfId="0" applyNumberFormat="1" applyFont="1" applyFill="1" applyBorder="1" applyAlignment="1">
      <alignment horizontal="center" vertical="center" wrapText="1" readingOrder="1"/>
    </xf>
    <xf numFmtId="3" fontId="17" fillId="3" borderId="36" xfId="0" applyNumberFormat="1" applyFont="1" applyFill="1" applyBorder="1" applyAlignment="1">
      <alignment horizontal="center" vertical="center" wrapText="1" readingOrder="1"/>
    </xf>
    <xf numFmtId="0" fontId="11" fillId="4" borderId="55" xfId="0" applyFont="1" applyFill="1" applyBorder="1" applyAlignment="1">
      <alignment horizontal="center" vertical="center" wrapText="1" readingOrder="1"/>
    </xf>
    <xf numFmtId="0" fontId="11" fillId="4" borderId="17" xfId="0" applyFont="1" applyFill="1" applyBorder="1" applyAlignment="1">
      <alignment horizontal="center" vertical="center" wrapText="1" readingOrder="1"/>
    </xf>
    <xf numFmtId="0" fontId="0" fillId="0" borderId="57" xfId="0" applyBorder="1" applyAlignment="1">
      <alignment horizontal="center" vertical="center" wrapText="1" readingOrder="1"/>
    </xf>
    <xf numFmtId="0" fontId="14" fillId="4" borderId="50" xfId="0" applyFont="1" applyFill="1" applyBorder="1" applyAlignment="1">
      <alignment horizontal="center" vertical="center" wrapText="1" readingOrder="1"/>
    </xf>
    <xf numFmtId="0" fontId="14" fillId="4" borderId="18" xfId="0" applyFont="1" applyFill="1" applyBorder="1" applyAlignment="1">
      <alignment horizontal="center" vertical="center" wrapText="1" readingOrder="1"/>
    </xf>
    <xf numFmtId="0" fontId="21" fillId="0" borderId="36" xfId="0" applyFont="1" applyBorder="1" applyAlignment="1">
      <alignment horizontal="center" vertical="center" wrapText="1" readingOrder="1"/>
    </xf>
    <xf numFmtId="0" fontId="14" fillId="3" borderId="50" xfId="0" applyFont="1" applyFill="1" applyBorder="1" applyAlignment="1">
      <alignment horizontal="center" vertical="center" wrapText="1" readingOrder="1"/>
    </xf>
    <xf numFmtId="0" fontId="14" fillId="3" borderId="36" xfId="0" applyFont="1" applyFill="1" applyBorder="1" applyAlignment="1">
      <alignment horizontal="center" vertical="center" wrapText="1" readingOrder="1"/>
    </xf>
    <xf numFmtId="0" fontId="14" fillId="0" borderId="44" xfId="0" applyFont="1" applyFill="1" applyBorder="1" applyAlignment="1">
      <alignment horizontal="center" vertical="center" wrapText="1" readingOrder="1"/>
    </xf>
    <xf numFmtId="0" fontId="14" fillId="0" borderId="57" xfId="0" applyFont="1" applyFill="1" applyBorder="1" applyAlignment="1">
      <alignment horizontal="center" vertical="center" wrapText="1" readingOrder="1"/>
    </xf>
    <xf numFmtId="0" fontId="21" fillId="0" borderId="39" xfId="0" applyFont="1" applyBorder="1" applyAlignment="1">
      <alignment horizontal="center" vertical="center" wrapText="1" readingOrder="1"/>
    </xf>
    <xf numFmtId="0" fontId="14" fillId="4" borderId="36" xfId="0" applyFont="1" applyFill="1" applyBorder="1" applyAlignment="1">
      <alignment horizontal="center" vertical="center" wrapText="1" readingOrder="1"/>
    </xf>
    <xf numFmtId="0" fontId="14" fillId="4" borderId="75" xfId="0" applyFont="1" applyFill="1" applyBorder="1" applyAlignment="1">
      <alignment horizontal="center" vertical="center" wrapText="1" readingOrder="1"/>
    </xf>
    <xf numFmtId="0" fontId="14" fillId="4" borderId="61" xfId="0" applyFont="1" applyFill="1" applyBorder="1" applyAlignment="1">
      <alignment horizontal="center" vertical="center" wrapText="1" readingOrder="1"/>
    </xf>
    <xf numFmtId="0" fontId="21" fillId="0" borderId="45" xfId="0" applyFont="1" applyBorder="1" applyAlignment="1">
      <alignment horizontal="center" vertical="center" wrapText="1" readingOrder="1"/>
    </xf>
    <xf numFmtId="0" fontId="13" fillId="0" borderId="73" xfId="0" applyFont="1" applyFill="1" applyBorder="1" applyAlignment="1">
      <alignment horizontal="left" vertical="center" wrapText="1" readingOrder="1"/>
    </xf>
    <xf numFmtId="166" fontId="13" fillId="0" borderId="164" xfId="0" applyNumberFormat="1" applyFont="1" applyFill="1" applyBorder="1" applyAlignment="1">
      <alignment horizontal="center" vertical="center" wrapText="1" readingOrder="1"/>
    </xf>
    <xf numFmtId="166" fontId="13" fillId="0" borderId="28" xfId="0" applyNumberFormat="1" applyFont="1" applyFill="1" applyBorder="1" applyAlignment="1">
      <alignment horizontal="center" vertical="center" wrapText="1" readingOrder="1"/>
    </xf>
    <xf numFmtId="166" fontId="13" fillId="0" borderId="155" xfId="0" applyNumberFormat="1" applyFont="1" applyFill="1" applyBorder="1" applyAlignment="1">
      <alignment horizontal="center" vertical="center" wrapText="1" readingOrder="1"/>
    </xf>
    <xf numFmtId="0" fontId="5" fillId="0" borderId="111" xfId="0" applyFont="1" applyFill="1" applyBorder="1" applyAlignment="1">
      <alignment horizontal="center" vertical="center" wrapText="1" readingOrder="1"/>
    </xf>
    <xf numFmtId="0" fontId="5" fillId="0" borderId="27" xfId="0" applyFont="1" applyFill="1" applyBorder="1" applyAlignment="1">
      <alignment horizontal="center" vertical="center" wrapText="1" readingOrder="1"/>
    </xf>
    <xf numFmtId="0" fontId="5" fillId="0" borderId="90" xfId="0" applyFont="1" applyFill="1" applyBorder="1" applyAlignment="1">
      <alignment horizontal="center" vertical="center" wrapText="1" readingOrder="1"/>
    </xf>
    <xf numFmtId="0" fontId="3" fillId="2" borderId="51" xfId="0" applyFont="1" applyFill="1" applyBorder="1" applyAlignment="1">
      <alignment horizontal="center" vertical="center" wrapText="1" readingOrder="1"/>
    </xf>
    <xf numFmtId="0" fontId="3" fillId="2" borderId="52" xfId="0" applyFont="1" applyFill="1" applyBorder="1" applyAlignment="1">
      <alignment horizontal="center" vertical="center" wrapText="1" readingOrder="1"/>
    </xf>
    <xf numFmtId="166" fontId="13" fillId="0" borderId="120" xfId="0" applyNumberFormat="1" applyFont="1" applyFill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12" fillId="5" borderId="112" xfId="0" applyNumberFormat="1" applyFont="1" applyFill="1" applyBorder="1" applyAlignment="1">
      <alignment horizontal="center" vertical="center" wrapText="1" readingOrder="1"/>
    </xf>
    <xf numFmtId="164" fontId="12" fillId="5" borderId="46" xfId="0" applyNumberFormat="1" applyFont="1" applyFill="1" applyBorder="1" applyAlignment="1">
      <alignment horizontal="center" vertical="center" wrapText="1" readingOrder="1"/>
    </xf>
    <xf numFmtId="0" fontId="18" fillId="5" borderId="117" xfId="0" applyFont="1" applyFill="1" applyBorder="1" applyAlignment="1">
      <alignment horizontal="center" vertical="center" wrapText="1" readingOrder="1"/>
    </xf>
    <xf numFmtId="0" fontId="3" fillId="2" borderId="48" xfId="0" applyFont="1" applyFill="1" applyBorder="1" applyAlignment="1">
      <alignment horizontal="center" vertical="center" wrapText="1" readingOrder="1"/>
    </xf>
    <xf numFmtId="0" fontId="3" fillId="2" borderId="27" xfId="0" applyFont="1" applyFill="1" applyBorder="1" applyAlignment="1">
      <alignment horizontal="center" vertical="center" wrapText="1" readingOrder="1"/>
    </xf>
    <xf numFmtId="0" fontId="21" fillId="3" borderId="36" xfId="0" applyFont="1" applyFill="1" applyBorder="1" applyAlignment="1">
      <alignment horizontal="center" vertical="center" wrapText="1" readingOrder="1"/>
    </xf>
    <xf numFmtId="0" fontId="14" fillId="0" borderId="45" xfId="0" applyFont="1" applyFill="1" applyBorder="1" applyAlignment="1">
      <alignment horizontal="center" vertical="center" wrapText="1" readingOrder="1"/>
    </xf>
    <xf numFmtId="0" fontId="14" fillId="6" borderId="75" xfId="0" applyFont="1" applyFill="1" applyBorder="1" applyAlignment="1">
      <alignment horizontal="center" vertical="center" wrapText="1" readingOrder="1"/>
    </xf>
    <xf numFmtId="0" fontId="14" fillId="6" borderId="45" xfId="0" applyFont="1" applyFill="1" applyBorder="1" applyAlignment="1">
      <alignment horizontal="center" vertical="center" wrapText="1" readingOrder="1"/>
    </xf>
    <xf numFmtId="0" fontId="20" fillId="0" borderId="66" xfId="0" applyFont="1" applyFill="1" applyBorder="1" applyAlignment="1">
      <alignment horizontal="center" vertical="center" wrapText="1" readingOrder="1"/>
    </xf>
    <xf numFmtId="0" fontId="20" fillId="0" borderId="63" xfId="0" applyFont="1" applyFill="1" applyBorder="1" applyAlignment="1">
      <alignment horizontal="center" vertical="center" wrapText="1" readingOrder="1"/>
    </xf>
    <xf numFmtId="0" fontId="14" fillId="0" borderId="65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20" fillId="0" borderId="47" xfId="0" applyFont="1" applyFill="1" applyBorder="1" applyAlignment="1">
      <alignment horizontal="center" vertical="center" wrapText="1" readingOrder="1"/>
    </xf>
    <xf numFmtId="164" fontId="13" fillId="0" borderId="174" xfId="0" applyNumberFormat="1" applyFont="1" applyFill="1" applyBorder="1" applyAlignment="1">
      <alignment horizontal="center" vertical="center" wrapText="1" readingOrder="1"/>
    </xf>
    <xf numFmtId="164" fontId="13" fillId="0" borderId="62" xfId="0" applyNumberFormat="1" applyFont="1" applyFill="1" applyBorder="1" applyAlignment="1">
      <alignment horizontal="center" vertical="center" wrapText="1" readingOrder="1"/>
    </xf>
    <xf numFmtId="164" fontId="13" fillId="0" borderId="131" xfId="0" applyNumberFormat="1" applyFont="1" applyFill="1" applyBorder="1" applyAlignment="1">
      <alignment horizontal="center" vertical="center" wrapText="1" readingOrder="1"/>
    </xf>
    <xf numFmtId="3" fontId="14" fillId="3" borderId="19" xfId="0" applyNumberFormat="1" applyFont="1" applyFill="1" applyBorder="1" applyAlignment="1">
      <alignment horizontal="center" vertical="center" wrapText="1" readingOrder="1"/>
    </xf>
    <xf numFmtId="3" fontId="14" fillId="3" borderId="135" xfId="0" applyNumberFormat="1" applyFont="1" applyFill="1" applyBorder="1" applyAlignment="1">
      <alignment horizontal="center" vertical="center" wrapText="1" readingOrder="1"/>
    </xf>
    <xf numFmtId="0" fontId="14" fillId="0" borderId="80" xfId="0" applyFont="1" applyFill="1" applyBorder="1" applyAlignment="1">
      <alignment horizontal="center" vertical="center" wrapText="1" readingOrder="1"/>
    </xf>
    <xf numFmtId="0" fontId="14" fillId="0" borderId="84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wrapText="1"/>
    </xf>
    <xf numFmtId="0" fontId="0" fillId="3" borderId="0" xfId="0" applyFill="1" applyAlignment="1"/>
    <xf numFmtId="0" fontId="10" fillId="0" borderId="0" xfId="0" applyFont="1" applyBorder="1" applyAlignment="1">
      <alignment wrapText="1"/>
    </xf>
    <xf numFmtId="0" fontId="0" fillId="0" borderId="0" xfId="0" applyAlignment="1"/>
    <xf numFmtId="6" fontId="13" fillId="0" borderId="104" xfId="0" applyNumberFormat="1" applyFont="1" applyFill="1" applyBorder="1" applyAlignment="1">
      <alignment horizontal="center" vertical="center" wrapText="1" readingOrder="1"/>
    </xf>
    <xf numFmtId="6" fontId="13" fillId="0" borderId="7" xfId="0" applyNumberFormat="1" applyFont="1" applyFill="1" applyBorder="1" applyAlignment="1">
      <alignment horizontal="center" vertical="center" wrapText="1" readingOrder="1"/>
    </xf>
    <xf numFmtId="0" fontId="14" fillId="0" borderId="108" xfId="0" applyFont="1" applyFill="1" applyBorder="1" applyAlignment="1">
      <alignment horizontal="center" vertical="center" wrapText="1" readingOrder="1"/>
    </xf>
    <xf numFmtId="166" fontId="13" fillId="0" borderId="105" xfId="0" applyNumberFormat="1" applyFont="1" applyFill="1" applyBorder="1" applyAlignment="1">
      <alignment horizontal="center" vertical="center" wrapText="1" readingOrder="1"/>
    </xf>
    <xf numFmtId="166" fontId="13" fillId="0" borderId="150" xfId="0" applyNumberFormat="1" applyFont="1" applyFill="1" applyBorder="1" applyAlignment="1">
      <alignment horizontal="center" vertical="center" wrapText="1" readingOrder="1"/>
    </xf>
    <xf numFmtId="3" fontId="16" fillId="3" borderId="107" xfId="0" applyNumberFormat="1" applyFont="1" applyFill="1" applyBorder="1" applyAlignment="1">
      <alignment horizontal="center" vertical="center" wrapText="1" readingOrder="1"/>
    </xf>
    <xf numFmtId="3" fontId="16" fillId="3" borderId="39" xfId="0" applyNumberFormat="1" applyFont="1" applyFill="1" applyBorder="1" applyAlignment="1">
      <alignment horizontal="center" vertical="center" wrapText="1" readingOrder="1"/>
    </xf>
    <xf numFmtId="3" fontId="14" fillId="3" borderId="103" xfId="0" applyNumberFormat="1" applyFont="1" applyFill="1" applyBorder="1" applyAlignment="1">
      <alignment horizontal="center" vertical="center" wrapText="1" readingOrder="1"/>
    </xf>
    <xf numFmtId="0" fontId="14" fillId="3" borderId="113" xfId="0" applyFont="1" applyFill="1" applyBorder="1" applyAlignment="1">
      <alignment horizontal="center" vertical="center" wrapText="1" readingOrder="1"/>
    </xf>
    <xf numFmtId="0" fontId="14" fillId="3" borderId="107" xfId="0" applyFont="1" applyFill="1" applyBorder="1" applyAlignment="1">
      <alignment horizontal="center" vertical="center" wrapText="1" readingOrder="1"/>
    </xf>
    <xf numFmtId="3" fontId="17" fillId="3" borderId="103" xfId="0" applyNumberFormat="1" applyFont="1" applyFill="1" applyBorder="1" applyAlignment="1">
      <alignment horizontal="center" vertical="center" wrapText="1" readingOrder="1"/>
    </xf>
    <xf numFmtId="3" fontId="14" fillId="0" borderId="114" xfId="0" applyNumberFormat="1" applyFont="1" applyFill="1" applyBorder="1" applyAlignment="1">
      <alignment horizontal="center" vertical="center" wrapText="1" readingOrder="1"/>
    </xf>
    <xf numFmtId="166" fontId="13" fillId="0" borderId="15" xfId="0" applyNumberFormat="1" applyFont="1" applyFill="1" applyBorder="1" applyAlignment="1">
      <alignment horizontal="center" vertical="center" wrapText="1" readingOrder="1"/>
    </xf>
    <xf numFmtId="0" fontId="16" fillId="3" borderId="6" xfId="0" applyFont="1" applyFill="1" applyBorder="1" applyAlignment="1">
      <alignment horizontal="center" vertical="center" wrapText="1" readingOrder="1"/>
    </xf>
    <xf numFmtId="0" fontId="16" fillId="3" borderId="63" xfId="0" applyFont="1" applyFill="1" applyBorder="1" applyAlignment="1">
      <alignment horizontal="center" vertical="center" wrapText="1" readingOrder="1"/>
    </xf>
    <xf numFmtId="0" fontId="16" fillId="3" borderId="134" xfId="0" applyFont="1" applyFill="1" applyBorder="1" applyAlignment="1">
      <alignment horizontal="center" vertical="center" wrapText="1" readingOrder="1"/>
    </xf>
    <xf numFmtId="0" fontId="14" fillId="3" borderId="154" xfId="0" applyFont="1" applyFill="1" applyBorder="1" applyAlignment="1">
      <alignment horizontal="center" vertical="center" wrapText="1" readingOrder="1"/>
    </xf>
    <xf numFmtId="0" fontId="14" fillId="3" borderId="109" xfId="0" applyFont="1" applyFill="1" applyBorder="1" applyAlignment="1">
      <alignment horizontal="center" vertical="center" wrapText="1" readingOrder="1"/>
    </xf>
    <xf numFmtId="0" fontId="14" fillId="3" borderId="110" xfId="0" applyFont="1" applyFill="1" applyBorder="1" applyAlignment="1">
      <alignment horizontal="center" vertical="center" wrapText="1" readingOrder="1"/>
    </xf>
    <xf numFmtId="0" fontId="3" fillId="0" borderId="111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90" xfId="0" applyFont="1" applyFill="1" applyBorder="1" applyAlignment="1">
      <alignment horizontal="center" vertical="center" wrapText="1" readingOrder="1"/>
    </xf>
    <xf numFmtId="0" fontId="14" fillId="0" borderId="72" xfId="0" applyFont="1" applyFill="1" applyBorder="1" applyAlignment="1">
      <alignment horizontal="center" vertical="center" wrapText="1" readingOrder="1"/>
    </xf>
    <xf numFmtId="0" fontId="14" fillId="0" borderId="125" xfId="0" applyFont="1" applyFill="1" applyBorder="1" applyAlignment="1">
      <alignment horizontal="center" vertical="center" wrapText="1" readingOrder="1"/>
    </xf>
    <xf numFmtId="0" fontId="14" fillId="0" borderId="119" xfId="0" applyFont="1" applyFill="1" applyBorder="1" applyAlignment="1">
      <alignment horizontal="center" vertical="center" wrapText="1" readingOrder="1"/>
    </xf>
    <xf numFmtId="0" fontId="14" fillId="0" borderId="123" xfId="0" applyFont="1" applyFill="1" applyBorder="1" applyAlignment="1">
      <alignment horizontal="center" vertical="center" wrapText="1" readingOrder="1"/>
    </xf>
    <xf numFmtId="0" fontId="14" fillId="0" borderId="177" xfId="0" applyFont="1" applyFill="1" applyBorder="1" applyAlignment="1">
      <alignment horizontal="center" vertical="center" wrapText="1" readingOrder="1"/>
    </xf>
    <xf numFmtId="0" fontId="14" fillId="0" borderId="180" xfId="0" applyFont="1" applyFill="1" applyBorder="1" applyAlignment="1">
      <alignment horizontal="center" vertical="center" wrapText="1" readingOrder="1"/>
    </xf>
    <xf numFmtId="0" fontId="14" fillId="0" borderId="181" xfId="0" applyFont="1" applyFill="1" applyBorder="1" applyAlignment="1">
      <alignment horizontal="center" vertical="center" wrapText="1" readingOrder="1"/>
    </xf>
    <xf numFmtId="0" fontId="14" fillId="0" borderId="171" xfId="0" applyFont="1" applyFill="1" applyBorder="1" applyAlignment="1">
      <alignment horizontal="center" vertical="center" wrapText="1" readingOrder="1"/>
    </xf>
    <xf numFmtId="0" fontId="23" fillId="6" borderId="18" xfId="0" applyFont="1" applyFill="1" applyBorder="1" applyAlignment="1">
      <alignment horizontal="center" vertical="center" wrapText="1" readingOrder="1"/>
    </xf>
    <xf numFmtId="0" fontId="23" fillId="6" borderId="36" xfId="0" applyFont="1" applyFill="1" applyBorder="1" applyAlignment="1">
      <alignment horizontal="center" vertical="center" wrapText="1" readingOrder="1"/>
    </xf>
    <xf numFmtId="3" fontId="14" fillId="0" borderId="76" xfId="0" applyNumberFormat="1" applyFont="1" applyFill="1" applyBorder="1" applyAlignment="1">
      <alignment horizontal="center" vertical="center" wrapText="1" readingOrder="1"/>
    </xf>
    <xf numFmtId="3" fontId="14" fillId="0" borderId="174" xfId="0" applyNumberFormat="1" applyFont="1" applyFill="1" applyBorder="1" applyAlignment="1">
      <alignment horizontal="center" vertical="center" wrapText="1" readingOrder="1"/>
    </xf>
    <xf numFmtId="3" fontId="14" fillId="0" borderId="62" xfId="0" applyNumberFormat="1" applyFont="1" applyFill="1" applyBorder="1" applyAlignment="1">
      <alignment horizontal="center" vertical="center" wrapText="1" readingOrder="1"/>
    </xf>
    <xf numFmtId="0" fontId="26" fillId="0" borderId="73" xfId="0" applyFont="1" applyFill="1" applyBorder="1" applyAlignment="1">
      <alignment horizontal="left" vertical="center" wrapText="1" readingOrder="1"/>
    </xf>
    <xf numFmtId="0" fontId="13" fillId="0" borderId="92" xfId="0" applyFont="1" applyBorder="1" applyAlignment="1">
      <alignment horizontal="left" vertical="center" wrapText="1" readingOrder="1"/>
    </xf>
    <xf numFmtId="164" fontId="13" fillId="5" borderId="112" xfId="0" applyNumberFormat="1" applyFont="1" applyFill="1" applyBorder="1" applyAlignment="1">
      <alignment horizontal="center" vertical="center" wrapText="1" readingOrder="1"/>
    </xf>
    <xf numFmtId="164" fontId="13" fillId="5" borderId="46" xfId="0" applyNumberFormat="1" applyFont="1" applyFill="1" applyBorder="1" applyAlignment="1">
      <alignment horizontal="center" vertical="center" wrapText="1" readingOrder="1"/>
    </xf>
    <xf numFmtId="164" fontId="13" fillId="5" borderId="117" xfId="0" applyNumberFormat="1" applyFont="1" applyFill="1" applyBorder="1" applyAlignment="1">
      <alignment horizontal="center" vertical="center" wrapText="1" readingOrder="1"/>
    </xf>
    <xf numFmtId="0" fontId="13" fillId="0" borderId="247" xfId="0" applyFont="1" applyFill="1" applyBorder="1" applyAlignment="1">
      <alignment horizontal="left" vertical="center" wrapText="1" readingOrder="1"/>
    </xf>
    <xf numFmtId="0" fontId="14" fillId="0" borderId="31" xfId="0" applyFont="1" applyFill="1" applyBorder="1" applyAlignment="1">
      <alignment horizontal="center" vertical="center" wrapText="1" readingOrder="1"/>
    </xf>
    <xf numFmtId="0" fontId="13" fillId="0" borderId="92" xfId="0" applyFont="1" applyFill="1" applyBorder="1" applyAlignment="1">
      <alignment horizontal="left" vertical="center" wrapText="1" readingOrder="1"/>
    </xf>
    <xf numFmtId="166" fontId="13" fillId="0" borderId="124" xfId="0" applyNumberFormat="1" applyFont="1" applyFill="1" applyBorder="1" applyAlignment="1">
      <alignment horizontal="center" vertical="center" wrapText="1" readingOrder="1"/>
    </xf>
    <xf numFmtId="0" fontId="23" fillId="6" borderId="94" xfId="0" applyFont="1" applyFill="1" applyBorder="1" applyAlignment="1">
      <alignment horizontal="center" vertical="center" wrapText="1" readingOrder="1"/>
    </xf>
    <xf numFmtId="0" fontId="11" fillId="0" borderId="46" xfId="0" applyFont="1" applyFill="1" applyBorder="1" applyAlignment="1">
      <alignment horizontal="center" vertical="center" wrapText="1" readingOrder="1"/>
    </xf>
    <xf numFmtId="0" fontId="11" fillId="0" borderId="117" xfId="0" applyFont="1" applyFill="1" applyBorder="1" applyAlignment="1">
      <alignment horizontal="center" vertical="center" wrapText="1" readingOrder="1"/>
    </xf>
    <xf numFmtId="0" fontId="14" fillId="0" borderId="94" xfId="0" applyFont="1" applyFill="1" applyBorder="1" applyAlignment="1">
      <alignment horizontal="center" vertical="center" wrapText="1" readingOrder="1"/>
    </xf>
    <xf numFmtId="0" fontId="14" fillId="0" borderId="28" xfId="0" applyFont="1" applyFill="1" applyBorder="1" applyAlignment="1">
      <alignment horizontal="center" vertical="center" wrapText="1" readingOrder="1"/>
    </xf>
    <xf numFmtId="0" fontId="14" fillId="0" borderId="124" xfId="0" applyFont="1" applyFill="1" applyBorder="1" applyAlignment="1">
      <alignment horizontal="center" vertical="center" wrapText="1" readingOrder="1"/>
    </xf>
    <xf numFmtId="0" fontId="24" fillId="0" borderId="98" xfId="0" applyFont="1" applyFill="1" applyBorder="1" applyAlignment="1">
      <alignment horizontal="center" vertical="center" wrapText="1" readingOrder="1"/>
    </xf>
    <xf numFmtId="0" fontId="11" fillId="0" borderId="170" xfId="0" applyFont="1" applyFill="1" applyBorder="1" applyAlignment="1">
      <alignment horizontal="center" vertical="center" wrapText="1" readingOrder="1"/>
    </xf>
    <xf numFmtId="0" fontId="11" fillId="0" borderId="30" xfId="0" applyFont="1" applyFill="1" applyBorder="1" applyAlignment="1">
      <alignment horizontal="center" vertical="center" wrapText="1" readingOrder="1"/>
    </xf>
    <xf numFmtId="0" fontId="11" fillId="0" borderId="175" xfId="0" applyFont="1" applyFill="1" applyBorder="1" applyAlignment="1">
      <alignment horizontal="center" vertical="center" wrapText="1" readingOrder="1"/>
    </xf>
    <xf numFmtId="166" fontId="13" fillId="0" borderId="14" xfId="0" applyNumberFormat="1" applyFont="1" applyFill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6" fillId="0" borderId="134" xfId="0" applyFont="1" applyBorder="1" applyAlignment="1">
      <alignment horizontal="center" vertical="center" wrapText="1" readingOrder="1"/>
    </xf>
    <xf numFmtId="3" fontId="14" fillId="3" borderId="7" xfId="0" applyNumberFormat="1" applyFont="1" applyFill="1" applyBorder="1" applyAlignment="1">
      <alignment horizontal="center" vertical="center" wrapText="1" readingOrder="1"/>
    </xf>
    <xf numFmtId="0" fontId="14" fillId="0" borderId="155" xfId="0" applyFont="1" applyFill="1" applyBorder="1" applyAlignment="1">
      <alignment horizontal="center" vertical="center" wrapText="1" readingOrder="1"/>
    </xf>
    <xf numFmtId="0" fontId="11" fillId="3" borderId="231" xfId="0" applyFont="1" applyFill="1" applyBorder="1" applyAlignment="1">
      <alignment horizontal="center" vertical="center" wrapText="1" readingOrder="1"/>
    </xf>
    <xf numFmtId="0" fontId="11" fillId="3" borderId="234" xfId="0" applyFont="1" applyFill="1" applyBorder="1" applyAlignment="1">
      <alignment horizontal="center" vertical="center" wrapText="1" readingOrder="1"/>
    </xf>
    <xf numFmtId="0" fontId="11" fillId="3" borderId="235" xfId="0" applyFont="1" applyFill="1" applyBorder="1" applyAlignment="1">
      <alignment horizontal="center" vertical="center" wrapText="1" readingOrder="1"/>
    </xf>
    <xf numFmtId="0" fontId="11" fillId="0" borderId="240" xfId="0" applyFont="1" applyFill="1" applyBorder="1" applyAlignment="1">
      <alignment horizontal="center" vertical="center" wrapText="1" readingOrder="1"/>
    </xf>
    <xf numFmtId="0" fontId="11" fillId="0" borderId="234" xfId="0" applyFont="1" applyFill="1" applyBorder="1" applyAlignment="1">
      <alignment horizontal="center" vertical="center" wrapText="1" readingOrder="1"/>
    </xf>
    <xf numFmtId="0" fontId="11" fillId="0" borderId="241" xfId="0" applyFont="1" applyFill="1" applyBorder="1" applyAlignment="1">
      <alignment horizontal="center" vertical="center" wrapText="1" readingOrder="1"/>
    </xf>
    <xf numFmtId="0" fontId="23" fillId="0" borderId="163" xfId="0" applyFont="1" applyFill="1" applyBorder="1" applyAlignment="1">
      <alignment horizontal="center" vertical="center" wrapText="1" readingOrder="1"/>
    </xf>
    <xf numFmtId="0" fontId="23" fillId="0" borderId="83" xfId="0" applyFont="1" applyFill="1" applyBorder="1" applyAlignment="1">
      <alignment horizontal="center" vertical="center" wrapText="1" readingOrder="1"/>
    </xf>
    <xf numFmtId="0" fontId="23" fillId="0" borderId="199" xfId="0" applyFont="1" applyFill="1" applyBorder="1" applyAlignment="1">
      <alignment horizontal="center" vertical="center" wrapText="1" readingOrder="1"/>
    </xf>
    <xf numFmtId="0" fontId="23" fillId="0" borderId="202" xfId="0" applyFont="1" applyFill="1" applyBorder="1" applyAlignment="1">
      <alignment horizontal="center" vertical="center" wrapText="1" readingOrder="1"/>
    </xf>
    <xf numFmtId="0" fontId="23" fillId="0" borderId="41" xfId="0" applyFont="1" applyFill="1" applyBorder="1" applyAlignment="1">
      <alignment horizontal="center" vertical="center" wrapText="1" readingOrder="1"/>
    </xf>
    <xf numFmtId="0" fontId="23" fillId="0" borderId="194" xfId="0" applyFont="1" applyFill="1" applyBorder="1" applyAlignment="1">
      <alignment horizontal="center" vertical="center" wrapText="1" readingOrder="1"/>
    </xf>
    <xf numFmtId="0" fontId="23" fillId="0" borderId="171" xfId="0" applyFont="1" applyFill="1" applyBorder="1" applyAlignment="1">
      <alignment horizontal="center" vertical="center" wrapText="1" readingOrder="1"/>
    </xf>
    <xf numFmtId="0" fontId="23" fillId="0" borderId="166" xfId="0" applyFont="1" applyFill="1" applyBorder="1" applyAlignment="1">
      <alignment horizontal="center" vertical="center" wrapText="1" readingOrder="1"/>
    </xf>
    <xf numFmtId="0" fontId="14" fillId="0" borderId="184" xfId="0" applyFont="1" applyFill="1" applyBorder="1" applyAlignment="1">
      <alignment horizontal="center" vertical="center" wrapText="1" readingOrder="1"/>
    </xf>
    <xf numFmtId="0" fontId="28" fillId="0" borderId="185" xfId="0" applyFont="1" applyFill="1" applyBorder="1" applyAlignment="1">
      <alignment horizontal="center" vertical="center" wrapText="1" readingOrder="1"/>
    </xf>
    <xf numFmtId="0" fontId="28" fillId="0" borderId="186" xfId="0" applyFont="1" applyFill="1" applyBorder="1" applyAlignment="1">
      <alignment horizontal="center" vertical="center" wrapText="1" readingOrder="1"/>
    </xf>
    <xf numFmtId="0" fontId="14" fillId="0" borderId="188" xfId="0" applyFont="1" applyFill="1" applyBorder="1" applyAlignment="1">
      <alignment horizontal="center" vertical="center" wrapText="1" readingOrder="1"/>
    </xf>
    <xf numFmtId="0" fontId="14" fillId="0" borderId="160" xfId="0" applyFont="1" applyFill="1" applyBorder="1" applyAlignment="1">
      <alignment horizontal="center" vertical="center" wrapText="1" readingOrder="1"/>
    </xf>
    <xf numFmtId="0" fontId="14" fillId="0" borderId="179" xfId="0" applyFont="1" applyFill="1" applyBorder="1" applyAlignment="1">
      <alignment horizontal="center" vertical="center" wrapText="1" readingOrder="1"/>
    </xf>
    <xf numFmtId="0" fontId="23" fillId="0" borderId="167" xfId="0" applyFont="1" applyFill="1" applyBorder="1" applyAlignment="1">
      <alignment horizontal="center" vertical="center" wrapText="1" readingOrder="1"/>
    </xf>
    <xf numFmtId="0" fontId="14" fillId="0" borderId="130" xfId="0" applyFont="1" applyFill="1" applyBorder="1" applyAlignment="1">
      <alignment horizontal="center" vertical="center" wrapText="1" readingOrder="1"/>
    </xf>
    <xf numFmtId="0" fontId="14" fillId="0" borderId="159" xfId="0" applyFont="1" applyFill="1" applyBorder="1" applyAlignment="1">
      <alignment horizontal="center" vertical="center" wrapText="1" readingOrder="1"/>
    </xf>
    <xf numFmtId="0" fontId="14" fillId="0" borderId="218" xfId="0" applyFont="1" applyFill="1" applyBorder="1" applyAlignment="1">
      <alignment horizontal="center" vertical="center" wrapText="1" readingOrder="1"/>
    </xf>
    <xf numFmtId="0" fontId="14" fillId="6" borderId="177" xfId="0" applyFont="1" applyFill="1" applyBorder="1" applyAlignment="1">
      <alignment horizontal="center" vertical="center" wrapText="1" readingOrder="1"/>
    </xf>
    <xf numFmtId="0" fontId="14" fillId="6" borderId="179" xfId="0" applyFont="1" applyFill="1" applyBorder="1" applyAlignment="1">
      <alignment horizontal="center" vertical="center" wrapText="1" readingOrder="1"/>
    </xf>
    <xf numFmtId="0" fontId="23" fillId="0" borderId="180" xfId="0" applyFont="1" applyFill="1" applyBorder="1" applyAlignment="1">
      <alignment horizontal="center" vertical="center" wrapText="1" readingOrder="1"/>
    </xf>
    <xf numFmtId="0" fontId="23" fillId="0" borderId="143" xfId="0" applyFont="1" applyFill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323850</xdr:colOff>
      <xdr:row>2</xdr:row>
      <xdr:rowOff>142875</xdr:rowOff>
    </xdr:to>
    <xdr:pic>
      <xdr:nvPicPr>
        <xdr:cNvPr id="1300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1517" b="4337"/>
        <a:stretch>
          <a:fillRect/>
        </a:stretch>
      </xdr:blipFill>
      <xdr:spPr bwMode="auto">
        <a:xfrm>
          <a:off x="1104900" y="0"/>
          <a:ext cx="2590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197643</xdr:colOff>
      <xdr:row>0</xdr:row>
      <xdr:rowOff>40481</xdr:rowOff>
    </xdr:from>
    <xdr:to>
      <xdr:col>25</xdr:col>
      <xdr:colOff>728662</xdr:colOff>
      <xdr:row>2</xdr:row>
      <xdr:rowOff>164306</xdr:rowOff>
    </xdr:to>
    <xdr:pic>
      <xdr:nvPicPr>
        <xdr:cNvPr id="130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12" t="2" r="5289" b="16708"/>
        <a:stretch>
          <a:fillRect/>
        </a:stretch>
      </xdr:blipFill>
      <xdr:spPr bwMode="auto">
        <a:xfrm>
          <a:off x="17616487" y="40481"/>
          <a:ext cx="203120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Normal="100" zoomScaleSheetLayoutView="80" zoomScalePageLayoutView="90" workbookViewId="0">
      <pane xSplit="5" topLeftCell="I1" activePane="topRight" state="frozen"/>
      <selection pane="topRight" activeCell="B1" sqref="B1:Z4"/>
    </sheetView>
  </sheetViews>
  <sheetFormatPr defaultRowHeight="15" x14ac:dyDescent="0.25"/>
  <cols>
    <col min="1" max="1" width="11.85546875" style="1" customWidth="1"/>
    <col min="2" max="2" width="13.5703125" style="1" customWidth="1"/>
    <col min="3" max="3" width="9.140625" style="1" customWidth="1"/>
    <col min="4" max="4" width="11.7109375" style="1" customWidth="1"/>
    <col min="5" max="5" width="12" style="1" customWidth="1"/>
    <col min="6" max="16" width="11.28515625" style="1" customWidth="1"/>
    <col min="17" max="17" width="11.7109375" style="1" customWidth="1"/>
    <col min="18" max="26" width="11.28515625" style="1" customWidth="1"/>
    <col min="27" max="27" width="12.7109375" style="1" customWidth="1"/>
    <col min="28" max="16384" width="9.140625" style="1"/>
  </cols>
  <sheetData>
    <row r="1" spans="1:26" ht="15" customHeight="1" x14ac:dyDescent="0.25">
      <c r="A1" s="39"/>
      <c r="B1" s="454" t="s">
        <v>156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</row>
    <row r="2" spans="1:26" ht="15" customHeight="1" x14ac:dyDescent="0.25">
      <c r="A2" s="39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</row>
    <row r="3" spans="1:26" ht="15" customHeight="1" x14ac:dyDescent="0.25">
      <c r="A3" s="39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</row>
    <row r="4" spans="1:26" ht="15" customHeight="1" thickBot="1" x14ac:dyDescent="0.3">
      <c r="A4" s="39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7"/>
      <c r="W4" s="457"/>
      <c r="X4" s="457"/>
      <c r="Y4" s="457"/>
      <c r="Z4" s="457"/>
    </row>
    <row r="5" spans="1:26" ht="23.25" customHeight="1" x14ac:dyDescent="0.25">
      <c r="A5" s="39"/>
      <c r="B5" s="451" t="s">
        <v>0</v>
      </c>
      <c r="C5" s="451" t="s">
        <v>1</v>
      </c>
      <c r="D5" s="451" t="s">
        <v>32</v>
      </c>
      <c r="E5" s="451" t="s">
        <v>36</v>
      </c>
      <c r="F5" s="199">
        <v>2015</v>
      </c>
      <c r="G5" s="200"/>
      <c r="H5" s="200"/>
      <c r="I5" s="201"/>
      <c r="J5" s="199">
        <v>2016</v>
      </c>
      <c r="K5" s="200"/>
      <c r="L5" s="200"/>
      <c r="M5" s="201"/>
      <c r="N5" s="199">
        <v>2017</v>
      </c>
      <c r="O5" s="200"/>
      <c r="P5" s="200"/>
      <c r="Q5" s="201"/>
      <c r="R5" s="193">
        <v>2018</v>
      </c>
      <c r="S5" s="194"/>
      <c r="T5" s="194"/>
      <c r="U5" s="194"/>
      <c r="V5" s="193">
        <v>2019</v>
      </c>
      <c r="W5" s="194"/>
      <c r="X5" s="194"/>
      <c r="Y5" s="195"/>
      <c r="Z5" s="461" t="s">
        <v>115</v>
      </c>
    </row>
    <row r="6" spans="1:26" s="11" customFormat="1" ht="24" customHeight="1" thickBot="1" x14ac:dyDescent="0.3">
      <c r="A6" s="40"/>
      <c r="B6" s="452"/>
      <c r="C6" s="452"/>
      <c r="D6" s="452"/>
      <c r="E6" s="452"/>
      <c r="F6" s="12" t="s">
        <v>2</v>
      </c>
      <c r="G6" s="13" t="s">
        <v>3</v>
      </c>
      <c r="H6" s="13" t="s">
        <v>4</v>
      </c>
      <c r="I6" s="14" t="s">
        <v>5</v>
      </c>
      <c r="J6" s="12" t="s">
        <v>2</v>
      </c>
      <c r="K6" s="13" t="s">
        <v>3</v>
      </c>
      <c r="L6" s="13" t="s">
        <v>4</v>
      </c>
      <c r="M6" s="14" t="s">
        <v>5</v>
      </c>
      <c r="N6" s="12" t="s">
        <v>2</v>
      </c>
      <c r="O6" s="13" t="s">
        <v>3</v>
      </c>
      <c r="P6" s="13" t="s">
        <v>4</v>
      </c>
      <c r="Q6" s="14" t="s">
        <v>5</v>
      </c>
      <c r="R6" s="12" t="s">
        <v>2</v>
      </c>
      <c r="S6" s="13" t="s">
        <v>3</v>
      </c>
      <c r="T6" s="13" t="s">
        <v>4</v>
      </c>
      <c r="U6" s="15" t="s">
        <v>5</v>
      </c>
      <c r="V6" s="102" t="s">
        <v>2</v>
      </c>
      <c r="W6" s="103" t="s">
        <v>3</v>
      </c>
      <c r="X6" s="103" t="s">
        <v>4</v>
      </c>
      <c r="Y6" s="104" t="s">
        <v>5</v>
      </c>
      <c r="Z6" s="462"/>
    </row>
    <row r="7" spans="1:26" ht="46.5" customHeight="1" x14ac:dyDescent="0.25">
      <c r="A7" s="417" t="s">
        <v>6</v>
      </c>
      <c r="B7" s="404" t="s">
        <v>25</v>
      </c>
      <c r="C7" s="401">
        <v>766905676</v>
      </c>
      <c r="D7" s="420">
        <f>C7*B56</f>
        <v>19818376479.191998</v>
      </c>
      <c r="E7" s="389">
        <f>461572907*B56</f>
        <v>11927967062.694</v>
      </c>
      <c r="F7" s="429"/>
      <c r="G7" s="432" t="s">
        <v>31</v>
      </c>
      <c r="H7" s="432"/>
      <c r="I7" s="441" t="s">
        <v>40</v>
      </c>
      <c r="J7" s="274"/>
      <c r="K7" s="435"/>
      <c r="L7" s="435"/>
      <c r="M7" s="377" t="s">
        <v>77</v>
      </c>
      <c r="N7" s="467"/>
      <c r="O7" s="213"/>
      <c r="P7" s="469"/>
      <c r="Q7" s="205" t="s">
        <v>101</v>
      </c>
      <c r="R7" s="206"/>
      <c r="S7" s="98"/>
      <c r="T7" s="98"/>
      <c r="U7" s="238"/>
      <c r="V7" s="230" t="s">
        <v>121</v>
      </c>
      <c r="W7" s="231"/>
      <c r="X7" s="213"/>
      <c r="Y7" s="216"/>
      <c r="Z7" s="249" t="s">
        <v>125</v>
      </c>
    </row>
    <row r="8" spans="1:26" ht="16.5" customHeight="1" x14ac:dyDescent="0.25">
      <c r="A8" s="418"/>
      <c r="B8" s="405"/>
      <c r="C8" s="402"/>
      <c r="D8" s="399"/>
      <c r="E8" s="390"/>
      <c r="F8" s="430"/>
      <c r="G8" s="433"/>
      <c r="H8" s="433"/>
      <c r="I8" s="442"/>
      <c r="J8" s="275"/>
      <c r="K8" s="242"/>
      <c r="L8" s="242"/>
      <c r="M8" s="378"/>
      <c r="N8" s="468"/>
      <c r="O8" s="214"/>
      <c r="P8" s="256"/>
      <c r="Q8" s="470" t="s">
        <v>100</v>
      </c>
      <c r="R8" s="381"/>
      <c r="S8" s="381"/>
      <c r="T8" s="257"/>
      <c r="U8" s="239"/>
      <c r="V8" s="232"/>
      <c r="W8" s="233"/>
      <c r="X8" s="214"/>
      <c r="Y8" s="217"/>
      <c r="Z8" s="250"/>
    </row>
    <row r="9" spans="1:26" ht="24.95" customHeight="1" thickBot="1" x14ac:dyDescent="0.3">
      <c r="A9" s="418"/>
      <c r="B9" s="406"/>
      <c r="C9" s="402"/>
      <c r="D9" s="399"/>
      <c r="E9" s="391"/>
      <c r="F9" s="431"/>
      <c r="G9" s="434"/>
      <c r="H9" s="434"/>
      <c r="I9" s="443"/>
      <c r="J9" s="439"/>
      <c r="K9" s="434"/>
      <c r="L9" s="463"/>
      <c r="M9" s="464"/>
      <c r="N9" s="227" t="s">
        <v>128</v>
      </c>
      <c r="O9" s="228"/>
      <c r="P9" s="228"/>
      <c r="Q9" s="228"/>
      <c r="R9" s="228"/>
      <c r="S9" s="228"/>
      <c r="T9" s="228"/>
      <c r="U9" s="228"/>
      <c r="V9" s="229"/>
      <c r="W9" s="117"/>
      <c r="X9" s="215"/>
      <c r="Y9" s="218"/>
      <c r="Z9" s="471"/>
    </row>
    <row r="10" spans="1:26" ht="39.950000000000003" customHeight="1" thickBot="1" x14ac:dyDescent="0.3">
      <c r="A10" s="418"/>
      <c r="B10" s="412" t="s">
        <v>26</v>
      </c>
      <c r="C10" s="402"/>
      <c r="D10" s="399"/>
      <c r="E10" s="389">
        <f>115315077*B56</f>
        <v>2979972219.8339996</v>
      </c>
      <c r="F10" s="414"/>
      <c r="G10" s="435"/>
      <c r="H10" s="432"/>
      <c r="I10" s="356" t="s">
        <v>78</v>
      </c>
      <c r="J10" s="274"/>
      <c r="K10" s="435"/>
      <c r="L10" s="435"/>
      <c r="M10" s="465" t="s">
        <v>79</v>
      </c>
      <c r="N10" s="114"/>
      <c r="O10" s="115"/>
      <c r="P10" s="111"/>
      <c r="Q10" s="110" t="s">
        <v>78</v>
      </c>
      <c r="R10" s="100"/>
      <c r="S10" s="115"/>
      <c r="T10" s="111"/>
      <c r="U10" s="116"/>
      <c r="V10" s="107"/>
      <c r="W10" s="121"/>
      <c r="X10" s="121"/>
      <c r="Y10" s="216"/>
      <c r="Z10" s="249" t="s">
        <v>126</v>
      </c>
    </row>
    <row r="11" spans="1:26" ht="24.95" customHeight="1" thickBot="1" x14ac:dyDescent="0.3">
      <c r="A11" s="418"/>
      <c r="B11" s="412"/>
      <c r="C11" s="402"/>
      <c r="D11" s="399"/>
      <c r="E11" s="413"/>
      <c r="F11" s="416"/>
      <c r="G11" s="436"/>
      <c r="H11" s="440"/>
      <c r="I11" s="357"/>
      <c r="J11" s="276"/>
      <c r="K11" s="436"/>
      <c r="L11" s="436"/>
      <c r="M11" s="466"/>
      <c r="N11" s="380" t="s">
        <v>129</v>
      </c>
      <c r="O11" s="381"/>
      <c r="P11" s="381"/>
      <c r="Q11" s="381"/>
      <c r="R11" s="381"/>
      <c r="S11" s="381"/>
      <c r="T11" s="381"/>
      <c r="U11" s="381"/>
      <c r="V11" s="381"/>
      <c r="W11" s="381"/>
      <c r="X11" s="257"/>
      <c r="Y11" s="219"/>
      <c r="Z11" s="251"/>
    </row>
    <row r="12" spans="1:26" ht="24.95" customHeight="1" thickBot="1" x14ac:dyDescent="0.3">
      <c r="A12" s="418"/>
      <c r="B12" s="518" t="s">
        <v>107</v>
      </c>
      <c r="C12" s="402"/>
      <c r="D12" s="399"/>
      <c r="E12" s="389">
        <f>113140974*B56</f>
        <v>2923789050.1079998</v>
      </c>
      <c r="F12" s="414"/>
      <c r="G12" s="435" t="s">
        <v>24</v>
      </c>
      <c r="H12" s="435"/>
      <c r="I12" s="356"/>
      <c r="J12" s="230" t="s">
        <v>37</v>
      </c>
      <c r="K12" s="231"/>
      <c r="L12" s="435"/>
      <c r="M12" s="356" t="s">
        <v>80</v>
      </c>
      <c r="N12" s="230"/>
      <c r="O12" s="379" t="s">
        <v>94</v>
      </c>
      <c r="P12" s="379"/>
      <c r="Q12" s="377" t="s">
        <v>17</v>
      </c>
      <c r="R12" s="31"/>
      <c r="S12" s="21" t="s">
        <v>116</v>
      </c>
      <c r="T12" s="21"/>
      <c r="U12" s="32" t="s">
        <v>116</v>
      </c>
      <c r="V12" s="317" t="s">
        <v>127</v>
      </c>
      <c r="W12" s="318"/>
      <c r="X12" s="318"/>
      <c r="Y12" s="384"/>
      <c r="Z12" s="472" t="s">
        <v>153</v>
      </c>
    </row>
    <row r="13" spans="1:26" ht="24.95" customHeight="1" thickBot="1" x14ac:dyDescent="0.3">
      <c r="A13" s="418"/>
      <c r="B13" s="518"/>
      <c r="C13" s="402"/>
      <c r="D13" s="399"/>
      <c r="E13" s="390"/>
      <c r="F13" s="415"/>
      <c r="G13" s="242"/>
      <c r="H13" s="242"/>
      <c r="I13" s="244"/>
      <c r="J13" s="232"/>
      <c r="K13" s="246"/>
      <c r="L13" s="242"/>
      <c r="M13" s="244"/>
      <c r="N13" s="232"/>
      <c r="O13" s="320"/>
      <c r="P13" s="320"/>
      <c r="Q13" s="378"/>
      <c r="R13" s="380" t="s">
        <v>117</v>
      </c>
      <c r="S13" s="381"/>
      <c r="T13" s="381"/>
      <c r="U13" s="381"/>
      <c r="V13" s="319"/>
      <c r="W13" s="320"/>
      <c r="X13" s="320"/>
      <c r="Y13" s="385"/>
      <c r="Z13" s="473"/>
    </row>
    <row r="14" spans="1:26" ht="24.95" customHeight="1" thickBot="1" x14ac:dyDescent="0.3">
      <c r="A14" s="418"/>
      <c r="B14" s="518"/>
      <c r="C14" s="402"/>
      <c r="D14" s="399"/>
      <c r="E14" s="413"/>
      <c r="F14" s="416"/>
      <c r="G14" s="436"/>
      <c r="H14" s="436"/>
      <c r="I14" s="357"/>
      <c r="J14" s="437"/>
      <c r="K14" s="438"/>
      <c r="L14" s="436"/>
      <c r="M14" s="357"/>
      <c r="N14" s="227" t="s">
        <v>151</v>
      </c>
      <c r="O14" s="228"/>
      <c r="P14" s="228"/>
      <c r="Q14" s="228"/>
      <c r="R14" s="228"/>
      <c r="S14" s="228"/>
      <c r="T14" s="228"/>
      <c r="U14" s="228"/>
      <c r="V14" s="228"/>
      <c r="W14" s="228"/>
      <c r="X14" s="229"/>
      <c r="Y14" s="123"/>
      <c r="Z14" s="474"/>
    </row>
    <row r="15" spans="1:26" ht="76.5" customHeight="1" thickBot="1" x14ac:dyDescent="0.3">
      <c r="A15" s="418"/>
      <c r="B15" s="412" t="s">
        <v>7</v>
      </c>
      <c r="C15" s="402"/>
      <c r="D15" s="399"/>
      <c r="E15" s="390">
        <f>76876718*B56</f>
        <v>1986648146.556</v>
      </c>
      <c r="F15" s="415"/>
      <c r="G15" s="242" t="s">
        <v>29</v>
      </c>
      <c r="H15" s="242"/>
      <c r="I15" s="244"/>
      <c r="J15" s="232" t="s">
        <v>59</v>
      </c>
      <c r="K15" s="246"/>
      <c r="L15" s="242" t="s">
        <v>44</v>
      </c>
      <c r="M15" s="378" t="s">
        <v>81</v>
      </c>
      <c r="N15" s="286" t="s">
        <v>76</v>
      </c>
      <c r="O15" s="286"/>
      <c r="P15" s="286"/>
      <c r="Q15" s="286"/>
      <c r="R15" s="280" t="s">
        <v>96</v>
      </c>
      <c r="S15" s="281"/>
      <c r="T15" s="214"/>
      <c r="U15" s="30" t="s">
        <v>97</v>
      </c>
      <c r="V15" s="125"/>
      <c r="W15" s="207" t="s">
        <v>108</v>
      </c>
      <c r="X15" s="208"/>
      <c r="Y15" s="122"/>
      <c r="Z15" s="250" t="s">
        <v>154</v>
      </c>
    </row>
    <row r="16" spans="1:26" ht="69" customHeight="1" thickBot="1" x14ac:dyDescent="0.3">
      <c r="A16" s="418"/>
      <c r="B16" s="412"/>
      <c r="C16" s="402"/>
      <c r="D16" s="399"/>
      <c r="E16" s="390"/>
      <c r="F16" s="415"/>
      <c r="G16" s="242"/>
      <c r="H16" s="242"/>
      <c r="I16" s="244"/>
      <c r="J16" s="232"/>
      <c r="K16" s="246"/>
      <c r="L16" s="242"/>
      <c r="M16" s="378"/>
      <c r="N16" s="49"/>
      <c r="O16" s="44" t="s">
        <v>82</v>
      </c>
      <c r="P16" s="50"/>
      <c r="Q16" s="256" t="s">
        <v>93</v>
      </c>
      <c r="R16" s="246"/>
      <c r="S16" s="51" t="s">
        <v>98</v>
      </c>
      <c r="T16" s="214"/>
      <c r="U16" s="52" t="s">
        <v>98</v>
      </c>
      <c r="V16" s="126"/>
      <c r="W16" s="124" t="s">
        <v>130</v>
      </c>
      <c r="X16" s="211"/>
      <c r="Y16" s="209" t="s">
        <v>130</v>
      </c>
      <c r="Z16" s="250"/>
    </row>
    <row r="17" spans="1:26" ht="24.95" customHeight="1" thickBot="1" x14ac:dyDescent="0.3">
      <c r="A17" s="419"/>
      <c r="B17" s="519"/>
      <c r="C17" s="403"/>
      <c r="D17" s="400"/>
      <c r="E17" s="421"/>
      <c r="F17" s="422"/>
      <c r="G17" s="243"/>
      <c r="H17" s="243"/>
      <c r="I17" s="245"/>
      <c r="J17" s="247"/>
      <c r="K17" s="248"/>
      <c r="L17" s="243"/>
      <c r="M17" s="407"/>
      <c r="N17" s="386" t="s">
        <v>152</v>
      </c>
      <c r="O17" s="387"/>
      <c r="P17" s="387"/>
      <c r="Q17" s="387"/>
      <c r="R17" s="387"/>
      <c r="S17" s="387"/>
      <c r="T17" s="387"/>
      <c r="U17" s="387"/>
      <c r="V17" s="387"/>
      <c r="W17" s="388"/>
      <c r="X17" s="212"/>
      <c r="Y17" s="210"/>
      <c r="Z17" s="287"/>
    </row>
    <row r="18" spans="1:26" ht="73.5" customHeight="1" thickTop="1" thickBot="1" x14ac:dyDescent="0.3">
      <c r="A18" s="392" t="s">
        <v>8</v>
      </c>
      <c r="B18" s="147" t="s">
        <v>60</v>
      </c>
      <c r="C18" s="395">
        <v>569328068</v>
      </c>
      <c r="D18" s="398">
        <f>C18*B56</f>
        <v>14712575933.255999</v>
      </c>
      <c r="E18" s="149">
        <f>379737478*B56</f>
        <v>9813175906.4759998</v>
      </c>
      <c r="F18" s="53"/>
      <c r="G18" s="54"/>
      <c r="H18" s="55" t="s">
        <v>104</v>
      </c>
      <c r="I18" s="56"/>
      <c r="J18" s="57"/>
      <c r="K18" s="55"/>
      <c r="L18" s="55"/>
      <c r="M18" s="56"/>
      <c r="N18" s="344" t="s">
        <v>105</v>
      </c>
      <c r="O18" s="345"/>
      <c r="P18" s="58"/>
      <c r="Q18" s="59"/>
      <c r="R18" s="57"/>
      <c r="S18" s="55"/>
      <c r="T18" s="60"/>
      <c r="U18" s="59"/>
      <c r="V18" s="159" t="s">
        <v>141</v>
      </c>
      <c r="W18" s="108"/>
      <c r="X18" s="108"/>
      <c r="Y18" s="109"/>
      <c r="Z18" s="99" t="s">
        <v>146</v>
      </c>
    </row>
    <row r="19" spans="1:26" ht="68.25" customHeight="1" thickBot="1" x14ac:dyDescent="0.3">
      <c r="A19" s="393"/>
      <c r="B19" s="148" t="s">
        <v>61</v>
      </c>
      <c r="C19" s="396"/>
      <c r="D19" s="399"/>
      <c r="E19" s="112">
        <f>132183320*B56</f>
        <v>3415881355.4400001</v>
      </c>
      <c r="F19" s="48"/>
      <c r="G19" s="43" t="s">
        <v>74</v>
      </c>
      <c r="H19" s="43"/>
      <c r="I19" s="43"/>
      <c r="J19" s="61"/>
      <c r="K19" s="43"/>
      <c r="L19" s="62"/>
      <c r="M19" s="63"/>
      <c r="N19" s="45"/>
      <c r="O19" s="350" t="s">
        <v>30</v>
      </c>
      <c r="P19" s="351"/>
      <c r="Q19" s="351"/>
      <c r="R19" s="255"/>
      <c r="S19" s="62"/>
      <c r="T19" s="62"/>
      <c r="U19" s="64"/>
      <c r="V19" s="93"/>
      <c r="W19" s="94"/>
      <c r="X19" s="94"/>
      <c r="Y19" s="95"/>
      <c r="Z19" s="65" t="s">
        <v>55</v>
      </c>
    </row>
    <row r="20" spans="1:26" ht="64.5" customHeight="1" thickBot="1" x14ac:dyDescent="0.3">
      <c r="A20" s="393"/>
      <c r="B20" s="148" t="s">
        <v>27</v>
      </c>
      <c r="C20" s="396"/>
      <c r="D20" s="399"/>
      <c r="E20" s="133">
        <f>18152763*B56</f>
        <v>469103701.44599998</v>
      </c>
      <c r="F20" s="134"/>
      <c r="G20" s="135"/>
      <c r="H20" s="136"/>
      <c r="I20" s="258" t="s">
        <v>38</v>
      </c>
      <c r="J20" s="192"/>
      <c r="K20" s="192"/>
      <c r="L20" s="192"/>
      <c r="M20" s="241"/>
      <c r="N20" s="191" t="s">
        <v>38</v>
      </c>
      <c r="O20" s="192"/>
      <c r="P20" s="192"/>
      <c r="Q20" s="241"/>
      <c r="R20" s="191" t="s">
        <v>39</v>
      </c>
      <c r="S20" s="192"/>
      <c r="T20" s="192"/>
      <c r="U20" s="192"/>
      <c r="V20" s="137"/>
      <c r="W20" s="138"/>
      <c r="X20" s="138"/>
      <c r="Y20" s="139"/>
      <c r="Z20" s="140" t="s">
        <v>30</v>
      </c>
    </row>
    <row r="21" spans="1:26" ht="73.5" customHeight="1" thickBot="1" x14ac:dyDescent="0.3">
      <c r="A21" s="394"/>
      <c r="B21" s="161" t="s">
        <v>142</v>
      </c>
      <c r="C21" s="397"/>
      <c r="D21" s="400"/>
      <c r="E21" s="150">
        <f>39254507*B56</f>
        <v>1014414969.8939999</v>
      </c>
      <c r="F21" s="170"/>
      <c r="G21" s="171"/>
      <c r="H21" s="172"/>
      <c r="I21" s="153"/>
      <c r="J21" s="151"/>
      <c r="K21" s="152"/>
      <c r="L21" s="152"/>
      <c r="M21" s="153"/>
      <c r="N21" s="151"/>
      <c r="O21" s="152"/>
      <c r="P21" s="152"/>
      <c r="Q21" s="153"/>
      <c r="R21" s="151"/>
      <c r="S21" s="152"/>
      <c r="T21" s="152"/>
      <c r="U21" s="154"/>
      <c r="V21" s="155" t="s">
        <v>143</v>
      </c>
      <c r="W21" s="156"/>
      <c r="X21" s="156"/>
      <c r="Y21" s="157"/>
      <c r="Z21" s="158" t="s">
        <v>143</v>
      </c>
    </row>
    <row r="22" spans="1:26" ht="24.95" customHeight="1" thickTop="1" thickBot="1" x14ac:dyDescent="0.3">
      <c r="A22" s="408" t="s">
        <v>9</v>
      </c>
      <c r="B22" s="411" t="s">
        <v>19</v>
      </c>
      <c r="C22" s="458">
        <v>458819995</v>
      </c>
      <c r="D22" s="483">
        <f>C22*B56</f>
        <v>11856826310.789999</v>
      </c>
      <c r="E22" s="486">
        <f>53127710*B56</f>
        <v>1372926281.8199999</v>
      </c>
      <c r="F22" s="488"/>
      <c r="G22" s="490"/>
      <c r="H22" s="490"/>
      <c r="I22" s="491"/>
      <c r="J22" s="492"/>
      <c r="K22" s="493"/>
      <c r="L22" s="346" t="s">
        <v>50</v>
      </c>
      <c r="M22" s="494"/>
      <c r="N22" s="382"/>
      <c r="O22" s="346" t="s">
        <v>18</v>
      </c>
      <c r="P22" s="347"/>
      <c r="Q22" s="129"/>
      <c r="R22" s="120"/>
      <c r="S22" s="282" t="s">
        <v>30</v>
      </c>
      <c r="T22" s="283"/>
      <c r="U22" s="130"/>
      <c r="V22" s="127"/>
      <c r="W22" s="128"/>
      <c r="X22" s="236"/>
      <c r="Y22" s="220"/>
      <c r="Z22" s="383" t="s">
        <v>131</v>
      </c>
    </row>
    <row r="23" spans="1:26" ht="24.95" customHeight="1" thickBot="1" x14ac:dyDescent="0.3">
      <c r="A23" s="409"/>
      <c r="B23" s="412"/>
      <c r="C23" s="459"/>
      <c r="D23" s="484"/>
      <c r="E23" s="487"/>
      <c r="F23" s="489"/>
      <c r="G23" s="279"/>
      <c r="H23" s="279"/>
      <c r="I23" s="357"/>
      <c r="J23" s="276"/>
      <c r="K23" s="428"/>
      <c r="L23" s="354"/>
      <c r="M23" s="355"/>
      <c r="N23" s="343"/>
      <c r="O23" s="259" t="s">
        <v>62</v>
      </c>
      <c r="P23" s="228"/>
      <c r="Q23" s="228"/>
      <c r="R23" s="228"/>
      <c r="S23" s="228"/>
      <c r="T23" s="228"/>
      <c r="U23" s="228"/>
      <c r="V23" s="228"/>
      <c r="W23" s="260"/>
      <c r="X23" s="237"/>
      <c r="Y23" s="221"/>
      <c r="Z23" s="251"/>
    </row>
    <row r="24" spans="1:26" ht="24.95" customHeight="1" thickBot="1" x14ac:dyDescent="0.3">
      <c r="A24" s="409"/>
      <c r="B24" s="412" t="s">
        <v>10</v>
      </c>
      <c r="C24" s="459"/>
      <c r="D24" s="484"/>
      <c r="E24" s="495">
        <f>246188040*B56</f>
        <v>6361991329.6799994</v>
      </c>
      <c r="F24" s="496"/>
      <c r="G24" s="475" t="s">
        <v>64</v>
      </c>
      <c r="H24" s="475"/>
      <c r="I24" s="356" t="s">
        <v>33</v>
      </c>
      <c r="J24" s="274"/>
      <c r="K24" s="426"/>
      <c r="L24" s="252" t="s">
        <v>58</v>
      </c>
      <c r="M24" s="352"/>
      <c r="N24" s="341"/>
      <c r="O24" s="263"/>
      <c r="P24" s="240" t="s">
        <v>83</v>
      </c>
      <c r="Q24" s="240"/>
      <c r="R24" s="240"/>
      <c r="S24" s="188"/>
      <c r="T24" s="222" t="s">
        <v>123</v>
      </c>
      <c r="U24" s="223"/>
      <c r="V24" s="224"/>
      <c r="W24" s="98"/>
      <c r="X24" s="225" t="s">
        <v>124</v>
      </c>
      <c r="Y24" s="226"/>
      <c r="Z24" s="249" t="s">
        <v>148</v>
      </c>
    </row>
    <row r="25" spans="1:26" ht="24.95" customHeight="1" thickBot="1" x14ac:dyDescent="0.3">
      <c r="A25" s="409"/>
      <c r="B25" s="412"/>
      <c r="C25" s="459"/>
      <c r="D25" s="484"/>
      <c r="E25" s="390"/>
      <c r="F25" s="497"/>
      <c r="G25" s="278"/>
      <c r="H25" s="278"/>
      <c r="I25" s="244"/>
      <c r="J25" s="275"/>
      <c r="K25" s="427"/>
      <c r="L25" s="254"/>
      <c r="M25" s="353"/>
      <c r="N25" s="342"/>
      <c r="O25" s="264"/>
      <c r="P25" s="266"/>
      <c r="Q25" s="268"/>
      <c r="R25" s="270"/>
      <c r="S25" s="189"/>
      <c r="T25" s="202" t="s">
        <v>109</v>
      </c>
      <c r="U25" s="203"/>
      <c r="V25" s="203"/>
      <c r="W25" s="203"/>
      <c r="X25" s="203"/>
      <c r="Y25" s="204"/>
      <c r="Z25" s="250"/>
    </row>
    <row r="26" spans="1:26" ht="24.95" customHeight="1" thickBot="1" x14ac:dyDescent="0.3">
      <c r="A26" s="409"/>
      <c r="B26" s="412"/>
      <c r="C26" s="459"/>
      <c r="D26" s="484"/>
      <c r="E26" s="390"/>
      <c r="F26" s="497"/>
      <c r="G26" s="278"/>
      <c r="H26" s="278"/>
      <c r="I26" s="244"/>
      <c r="J26" s="275"/>
      <c r="K26" s="427"/>
      <c r="L26" s="254"/>
      <c r="M26" s="353"/>
      <c r="N26" s="342"/>
      <c r="O26" s="265"/>
      <c r="P26" s="267"/>
      <c r="Q26" s="269"/>
      <c r="R26" s="271"/>
      <c r="S26" s="190"/>
      <c r="T26" s="131"/>
      <c r="U26" s="132"/>
      <c r="V26" s="118"/>
      <c r="W26" s="119"/>
      <c r="X26" s="261" t="s">
        <v>140</v>
      </c>
      <c r="Y26" s="262"/>
      <c r="Z26" s="250"/>
    </row>
    <row r="27" spans="1:26" ht="24.95" customHeight="1" thickBot="1" x14ac:dyDescent="0.3">
      <c r="A27" s="409"/>
      <c r="B27" s="412"/>
      <c r="C27" s="459"/>
      <c r="D27" s="484"/>
      <c r="E27" s="487"/>
      <c r="F27" s="498"/>
      <c r="G27" s="476"/>
      <c r="H27" s="476"/>
      <c r="I27" s="357"/>
      <c r="J27" s="276"/>
      <c r="K27" s="428"/>
      <c r="L27" s="354"/>
      <c r="M27" s="355"/>
      <c r="N27" s="343"/>
      <c r="O27" s="291" t="s">
        <v>63</v>
      </c>
      <c r="P27" s="292"/>
      <c r="Q27" s="292"/>
      <c r="R27" s="292"/>
      <c r="S27" s="292"/>
      <c r="T27" s="292"/>
      <c r="U27" s="293"/>
      <c r="V27" s="181" t="s">
        <v>147</v>
      </c>
      <c r="W27" s="182"/>
      <c r="X27" s="182"/>
      <c r="Y27" s="183"/>
      <c r="Z27" s="251"/>
    </row>
    <row r="28" spans="1:26" ht="24.95" customHeight="1" thickBot="1" x14ac:dyDescent="0.3">
      <c r="A28" s="409"/>
      <c r="B28" s="173" t="s">
        <v>20</v>
      </c>
      <c r="C28" s="459"/>
      <c r="D28" s="484"/>
      <c r="E28" s="146">
        <f>20946567*B56</f>
        <v>541301184.41399992</v>
      </c>
      <c r="F28" s="66"/>
      <c r="G28" s="67"/>
      <c r="H28" s="67"/>
      <c r="I28" s="42" t="s">
        <v>34</v>
      </c>
      <c r="J28" s="47"/>
      <c r="K28" s="68"/>
      <c r="L28" s="67"/>
      <c r="M28" s="42"/>
      <c r="N28" s="69"/>
      <c r="O28" s="70" t="s">
        <v>29</v>
      </c>
      <c r="P28" s="70"/>
      <c r="Q28" s="97"/>
      <c r="R28" s="100"/>
      <c r="S28" s="70"/>
      <c r="T28" s="70"/>
      <c r="U28" s="101"/>
      <c r="V28" s="234" t="s">
        <v>29</v>
      </c>
      <c r="W28" s="235"/>
      <c r="X28" s="96"/>
      <c r="Y28" s="180" t="s">
        <v>95</v>
      </c>
      <c r="Z28" s="179" t="s">
        <v>157</v>
      </c>
    </row>
    <row r="29" spans="1:26" ht="30" customHeight="1" thickBot="1" x14ac:dyDescent="0.3">
      <c r="A29" s="409"/>
      <c r="B29" s="412" t="s">
        <v>28</v>
      </c>
      <c r="C29" s="459"/>
      <c r="D29" s="484"/>
      <c r="E29" s="495">
        <f>115468727*B56</f>
        <v>2983942843.1339998</v>
      </c>
      <c r="F29" s="538"/>
      <c r="G29" s="475" t="s">
        <v>66</v>
      </c>
      <c r="H29" s="277" t="s">
        <v>65</v>
      </c>
      <c r="I29" s="277"/>
      <c r="J29" s="277"/>
      <c r="K29" s="277" t="s">
        <v>45</v>
      </c>
      <c r="L29" s="358"/>
      <c r="M29" s="356" t="s">
        <v>46</v>
      </c>
      <c r="N29" s="348" t="s">
        <v>89</v>
      </c>
      <c r="O29" s="349"/>
      <c r="P29" s="75"/>
      <c r="Q29" s="252" t="s">
        <v>89</v>
      </c>
      <c r="R29" s="253"/>
      <c r="S29" s="284"/>
      <c r="T29" s="284"/>
      <c r="U29" s="367"/>
      <c r="V29" s="369"/>
      <c r="W29" s="272"/>
      <c r="X29" s="515" t="s">
        <v>122</v>
      </c>
      <c r="Y29" s="516"/>
      <c r="Z29" s="288" t="s">
        <v>132</v>
      </c>
    </row>
    <row r="30" spans="1:26" ht="24.95" customHeight="1" thickBot="1" x14ac:dyDescent="0.3">
      <c r="A30" s="409"/>
      <c r="B30" s="412"/>
      <c r="C30" s="459"/>
      <c r="D30" s="484"/>
      <c r="E30" s="537"/>
      <c r="F30" s="539"/>
      <c r="G30" s="541"/>
      <c r="H30" s="278"/>
      <c r="I30" s="278"/>
      <c r="J30" s="278"/>
      <c r="K30" s="278"/>
      <c r="L30" s="359"/>
      <c r="M30" s="244"/>
      <c r="N30" s="176"/>
      <c r="O30" s="256" t="s">
        <v>67</v>
      </c>
      <c r="P30" s="257"/>
      <c r="Q30" s="254"/>
      <c r="R30" s="255"/>
      <c r="S30" s="285"/>
      <c r="T30" s="285"/>
      <c r="U30" s="368"/>
      <c r="V30" s="370"/>
      <c r="W30" s="273"/>
      <c r="X30" s="350"/>
      <c r="Y30" s="517"/>
      <c r="Z30" s="289"/>
    </row>
    <row r="31" spans="1:26" ht="24.95" customHeight="1" thickBot="1" x14ac:dyDescent="0.3">
      <c r="A31" s="409"/>
      <c r="B31" s="412"/>
      <c r="C31" s="459"/>
      <c r="D31" s="484"/>
      <c r="E31" s="487"/>
      <c r="F31" s="540"/>
      <c r="G31" s="476"/>
      <c r="H31" s="279"/>
      <c r="I31" s="279"/>
      <c r="J31" s="279"/>
      <c r="K31" s="279"/>
      <c r="L31" s="360"/>
      <c r="M31" s="357"/>
      <c r="N31" s="227" t="s">
        <v>68</v>
      </c>
      <c r="O31" s="228"/>
      <c r="P31" s="228"/>
      <c r="Q31" s="228"/>
      <c r="R31" s="228"/>
      <c r="S31" s="228"/>
      <c r="T31" s="228"/>
      <c r="U31" s="228"/>
      <c r="V31" s="228"/>
      <c r="W31" s="228"/>
      <c r="X31" s="229"/>
      <c r="Y31" s="177"/>
      <c r="Z31" s="290"/>
    </row>
    <row r="32" spans="1:26" ht="38.25" customHeight="1" thickBot="1" x14ac:dyDescent="0.3">
      <c r="A32" s="410"/>
      <c r="B32" s="174" t="s">
        <v>11</v>
      </c>
      <c r="C32" s="460"/>
      <c r="D32" s="485"/>
      <c r="E32" s="113" t="s">
        <v>155</v>
      </c>
      <c r="F32" s="33"/>
      <c r="G32" s="34"/>
      <c r="H32" s="71"/>
      <c r="I32" s="499" t="s">
        <v>41</v>
      </c>
      <c r="J32" s="500"/>
      <c r="K32" s="500"/>
      <c r="L32" s="500"/>
      <c r="M32" s="501"/>
      <c r="N32" s="35"/>
      <c r="O32" s="72"/>
      <c r="P32" s="72"/>
      <c r="Q32" s="88"/>
      <c r="R32" s="35"/>
      <c r="S32" s="72"/>
      <c r="T32" s="72"/>
      <c r="U32" s="73"/>
      <c r="V32" s="89"/>
      <c r="W32" s="90"/>
      <c r="X32" s="90"/>
      <c r="Y32" s="91"/>
      <c r="Z32" s="74" t="s">
        <v>111</v>
      </c>
    </row>
    <row r="33" spans="1:27" s="18" customFormat="1" ht="24.95" customHeight="1" thickTop="1" thickBot="1" x14ac:dyDescent="0.3">
      <c r="A33" s="448" t="s">
        <v>12</v>
      </c>
      <c r="B33" s="523" t="s">
        <v>21</v>
      </c>
      <c r="C33" s="520">
        <v>351735069</v>
      </c>
      <c r="D33" s="398">
        <f>C33*B56</f>
        <v>9089537653.0979996</v>
      </c>
      <c r="E33" s="453">
        <f>105520521*B56</f>
        <v>2726861303.6819997</v>
      </c>
      <c r="F33" s="423"/>
      <c r="G33" s="371" t="s">
        <v>69</v>
      </c>
      <c r="H33" s="371"/>
      <c r="I33" s="371"/>
      <c r="J33" s="371"/>
      <c r="K33" s="371"/>
      <c r="L33" s="371"/>
      <c r="M33" s="372"/>
      <c r="N33" s="508" t="s">
        <v>70</v>
      </c>
      <c r="O33" s="508"/>
      <c r="P33" s="508"/>
      <c r="Q33" s="508"/>
      <c r="R33" s="508"/>
      <c r="S33" s="508"/>
      <c r="T33" s="508"/>
      <c r="U33" s="508"/>
      <c r="V33" s="557" t="s">
        <v>133</v>
      </c>
      <c r="W33" s="558"/>
      <c r="X33" s="558"/>
      <c r="Y33" s="559"/>
      <c r="Z33" s="250" t="s">
        <v>161</v>
      </c>
    </row>
    <row r="34" spans="1:27" s="18" customFormat="1" ht="24.95" customHeight="1" thickBot="1" x14ac:dyDescent="0.3">
      <c r="A34" s="449"/>
      <c r="B34" s="444"/>
      <c r="C34" s="521"/>
      <c r="D34" s="399"/>
      <c r="E34" s="446"/>
      <c r="F34" s="424"/>
      <c r="G34" s="373" t="s">
        <v>51</v>
      </c>
      <c r="H34" s="211"/>
      <c r="I34" s="313"/>
      <c r="J34" s="524"/>
      <c r="K34" s="364" t="s">
        <v>158</v>
      </c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65"/>
      <c r="Z34" s="250"/>
    </row>
    <row r="35" spans="1:27" s="18" customFormat="1" ht="24.95" customHeight="1" thickBot="1" x14ac:dyDescent="0.3">
      <c r="A35" s="449"/>
      <c r="B35" s="444"/>
      <c r="C35" s="521"/>
      <c r="D35" s="399"/>
      <c r="E35" s="447"/>
      <c r="F35" s="425"/>
      <c r="G35" s="361"/>
      <c r="H35" s="237"/>
      <c r="I35" s="221"/>
      <c r="J35" s="478"/>
      <c r="K35" s="76" t="s">
        <v>48</v>
      </c>
      <c r="L35" s="76"/>
      <c r="M35" s="77" t="s">
        <v>56</v>
      </c>
      <c r="N35" s="78" t="s">
        <v>73</v>
      </c>
      <c r="O35" s="565" t="s">
        <v>73</v>
      </c>
      <c r="P35" s="561"/>
      <c r="Q35" s="79"/>
      <c r="R35" s="80" t="s">
        <v>106</v>
      </c>
      <c r="S35" s="549" t="s">
        <v>103</v>
      </c>
      <c r="T35" s="550"/>
      <c r="U35" s="551"/>
      <c r="V35" s="560" t="s">
        <v>149</v>
      </c>
      <c r="W35" s="560"/>
      <c r="X35" s="560"/>
      <c r="Y35" s="560"/>
      <c r="Z35" s="297"/>
    </row>
    <row r="36" spans="1:27" s="18" customFormat="1" ht="24.95" customHeight="1" thickBot="1" x14ac:dyDescent="0.3">
      <c r="A36" s="449"/>
      <c r="B36" s="444" t="s">
        <v>13</v>
      </c>
      <c r="C36" s="521"/>
      <c r="D36" s="399"/>
      <c r="E36" s="445">
        <f>24173507*B56</f>
        <v>624691767.89399993</v>
      </c>
      <c r="F36" s="477"/>
      <c r="G36" s="298" t="s">
        <v>52</v>
      </c>
      <c r="H36" s="321"/>
      <c r="I36" s="362"/>
      <c r="J36" s="374"/>
      <c r="K36" s="321" t="s">
        <v>49</v>
      </c>
      <c r="L36" s="321"/>
      <c r="M36" s="362" t="s">
        <v>57</v>
      </c>
      <c r="N36" s="196" t="s">
        <v>91</v>
      </c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  <c r="Z36" s="335" t="s">
        <v>135</v>
      </c>
    </row>
    <row r="37" spans="1:27" s="18" customFormat="1" ht="24.95" customHeight="1" thickBot="1" x14ac:dyDescent="0.3">
      <c r="A37" s="449"/>
      <c r="B37" s="444"/>
      <c r="C37" s="521"/>
      <c r="D37" s="399"/>
      <c r="E37" s="446"/>
      <c r="F37" s="295"/>
      <c r="G37" s="300"/>
      <c r="H37" s="322"/>
      <c r="I37" s="363"/>
      <c r="J37" s="375"/>
      <c r="K37" s="322"/>
      <c r="L37" s="322"/>
      <c r="M37" s="363"/>
      <c r="N37" s="29" t="s">
        <v>73</v>
      </c>
      <c r="O37" s="256" t="s">
        <v>95</v>
      </c>
      <c r="P37" s="294"/>
      <c r="Q37" s="27"/>
      <c r="R37" s="28" t="s">
        <v>73</v>
      </c>
      <c r="S37" s="552" t="s">
        <v>73</v>
      </c>
      <c r="T37" s="553"/>
      <c r="U37" s="554"/>
      <c r="V37" s="308" t="s">
        <v>134</v>
      </c>
      <c r="W37" s="309"/>
      <c r="X37" s="309"/>
      <c r="Y37" s="310"/>
      <c r="Z37" s="336"/>
    </row>
    <row r="38" spans="1:27" s="18" customFormat="1" ht="24.95" customHeight="1" thickBot="1" x14ac:dyDescent="0.3">
      <c r="A38" s="449"/>
      <c r="B38" s="444"/>
      <c r="C38" s="521"/>
      <c r="D38" s="399"/>
      <c r="E38" s="447"/>
      <c r="F38" s="478"/>
      <c r="G38" s="361"/>
      <c r="H38" s="237"/>
      <c r="I38" s="221"/>
      <c r="J38" s="376"/>
      <c r="K38" s="237"/>
      <c r="L38" s="237"/>
      <c r="M38" s="221"/>
      <c r="N38" s="181"/>
      <c r="O38" s="182"/>
      <c r="P38" s="561"/>
      <c r="Q38" s="366" t="s">
        <v>99</v>
      </c>
      <c r="R38" s="182"/>
      <c r="S38" s="182"/>
      <c r="T38" s="182"/>
      <c r="U38" s="182"/>
      <c r="V38" s="339"/>
      <c r="W38" s="339"/>
      <c r="X38" s="339"/>
      <c r="Y38" s="365"/>
      <c r="Z38" s="337"/>
      <c r="AA38" s="19"/>
    </row>
    <row r="39" spans="1:27" s="18" customFormat="1" ht="25.5" customHeight="1" thickBot="1" x14ac:dyDescent="0.3">
      <c r="A39" s="449"/>
      <c r="B39" s="444" t="s">
        <v>14</v>
      </c>
      <c r="C39" s="521"/>
      <c r="D39" s="399"/>
      <c r="E39" s="445">
        <f>151694028*B56</f>
        <v>3920077071.5759997</v>
      </c>
      <c r="F39" s="534"/>
      <c r="G39" s="512" t="s">
        <v>84</v>
      </c>
      <c r="H39" s="197"/>
      <c r="I39" s="197"/>
      <c r="J39" s="197"/>
      <c r="K39" s="197"/>
      <c r="L39" s="197"/>
      <c r="M39" s="198"/>
      <c r="N39" s="81"/>
      <c r="O39" s="81"/>
      <c r="P39" s="81"/>
      <c r="Q39" s="81"/>
      <c r="R39" s="82" t="s">
        <v>24</v>
      </c>
      <c r="S39" s="555" t="s">
        <v>17</v>
      </c>
      <c r="T39" s="556"/>
      <c r="U39" s="556"/>
      <c r="V39" s="317" t="s">
        <v>136</v>
      </c>
      <c r="W39" s="318"/>
      <c r="X39" s="318"/>
      <c r="Y39" s="318"/>
      <c r="Z39" s="326" t="s">
        <v>160</v>
      </c>
      <c r="AA39" s="19"/>
    </row>
    <row r="40" spans="1:27" s="18" customFormat="1" ht="33.75" customHeight="1" thickBot="1" x14ac:dyDescent="0.3">
      <c r="A40" s="449"/>
      <c r="B40" s="444"/>
      <c r="C40" s="521"/>
      <c r="D40" s="399"/>
      <c r="E40" s="446"/>
      <c r="F40" s="535"/>
      <c r="G40" s="26"/>
      <c r="H40" s="26"/>
      <c r="I40" s="26"/>
      <c r="J40" s="26"/>
      <c r="K40" s="26"/>
      <c r="L40" s="26"/>
      <c r="M40" s="26"/>
      <c r="N40" s="308" t="s">
        <v>86</v>
      </c>
      <c r="O40" s="309"/>
      <c r="P40" s="309"/>
      <c r="Q40" s="309"/>
      <c r="R40" s="309"/>
      <c r="S40" s="207"/>
      <c r="T40" s="311"/>
      <c r="U40" s="313"/>
      <c r="V40" s="319"/>
      <c r="W40" s="320"/>
      <c r="X40" s="320"/>
      <c r="Y40" s="320"/>
      <c r="Z40" s="327"/>
      <c r="AA40" s="19"/>
    </row>
    <row r="41" spans="1:27" s="18" customFormat="1" ht="24.95" customHeight="1" thickBot="1" x14ac:dyDescent="0.3">
      <c r="A41" s="449"/>
      <c r="B41" s="444"/>
      <c r="C41" s="521"/>
      <c r="D41" s="399"/>
      <c r="E41" s="446"/>
      <c r="F41" s="535"/>
      <c r="G41" s="338" t="s">
        <v>85</v>
      </c>
      <c r="H41" s="309"/>
      <c r="I41" s="309"/>
      <c r="J41" s="309"/>
      <c r="K41" s="309"/>
      <c r="L41" s="309"/>
      <c r="M41" s="309"/>
      <c r="N41" s="339"/>
      <c r="O41" s="339"/>
      <c r="P41" s="339"/>
      <c r="Q41" s="339"/>
      <c r="R41" s="340"/>
      <c r="S41" s="92"/>
      <c r="T41" s="312"/>
      <c r="U41" s="314"/>
      <c r="V41" s="319"/>
      <c r="W41" s="320"/>
      <c r="X41" s="320"/>
      <c r="Y41" s="320"/>
      <c r="Z41" s="327"/>
      <c r="AA41" s="20"/>
    </row>
    <row r="42" spans="1:27" s="18" customFormat="1" ht="30" customHeight="1" thickBot="1" x14ac:dyDescent="0.3">
      <c r="A42" s="449"/>
      <c r="B42" s="444"/>
      <c r="C42" s="521"/>
      <c r="D42" s="399"/>
      <c r="E42" s="446"/>
      <c r="F42" s="535"/>
      <c r="G42" s="513" t="s">
        <v>53</v>
      </c>
      <c r="H42" s="214"/>
      <c r="I42" s="531"/>
      <c r="J42" s="375"/>
      <c r="K42" s="329" t="s">
        <v>92</v>
      </c>
      <c r="L42" s="329"/>
      <c r="M42" s="184"/>
      <c r="N42" s="308" t="s">
        <v>87</v>
      </c>
      <c r="O42" s="309"/>
      <c r="P42" s="309"/>
      <c r="Q42" s="309"/>
      <c r="R42" s="309"/>
      <c r="S42" s="309"/>
      <c r="T42" s="309"/>
      <c r="U42" s="310"/>
      <c r="V42" s="319"/>
      <c r="W42" s="320"/>
      <c r="X42" s="320"/>
      <c r="Y42" s="320"/>
      <c r="Z42" s="327"/>
      <c r="AA42" s="20"/>
    </row>
    <row r="43" spans="1:27" s="18" customFormat="1" ht="57.75" customHeight="1" thickBot="1" x14ac:dyDescent="0.3">
      <c r="A43" s="449"/>
      <c r="B43" s="444"/>
      <c r="C43" s="521"/>
      <c r="D43" s="399"/>
      <c r="E43" s="446"/>
      <c r="F43" s="535"/>
      <c r="G43" s="513"/>
      <c r="H43" s="214"/>
      <c r="I43" s="531"/>
      <c r="J43" s="375"/>
      <c r="K43" s="330"/>
      <c r="L43" s="330"/>
      <c r="M43" s="185"/>
      <c r="N43" s="46" t="s">
        <v>90</v>
      </c>
      <c r="O43" s="256" t="s">
        <v>90</v>
      </c>
      <c r="P43" s="246"/>
      <c r="Q43" s="256" t="s">
        <v>103</v>
      </c>
      <c r="R43" s="294"/>
      <c r="S43" s="106"/>
      <c r="T43" s="106"/>
      <c r="U43" s="338" t="s">
        <v>137</v>
      </c>
      <c r="V43" s="309"/>
      <c r="W43" s="309"/>
      <c r="X43" s="309"/>
      <c r="Y43" s="566"/>
      <c r="Z43" s="327"/>
    </row>
    <row r="44" spans="1:27" s="18" customFormat="1" ht="24.95" customHeight="1" thickBot="1" x14ac:dyDescent="0.3">
      <c r="A44" s="449"/>
      <c r="B44" s="444"/>
      <c r="C44" s="521"/>
      <c r="D44" s="399"/>
      <c r="E44" s="446"/>
      <c r="F44" s="535"/>
      <c r="G44" s="513"/>
      <c r="H44" s="214"/>
      <c r="I44" s="531"/>
      <c r="J44" s="375"/>
      <c r="K44" s="373"/>
      <c r="L44" s="331" t="s">
        <v>71</v>
      </c>
      <c r="M44" s="332"/>
      <c r="N44" s="41"/>
      <c r="O44" s="338" t="s">
        <v>159</v>
      </c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27"/>
    </row>
    <row r="45" spans="1:27" s="18" customFormat="1" ht="24.95" customHeight="1" thickBot="1" x14ac:dyDescent="0.3">
      <c r="A45" s="449"/>
      <c r="B45" s="444"/>
      <c r="C45" s="521"/>
      <c r="D45" s="399"/>
      <c r="E45" s="447"/>
      <c r="F45" s="536"/>
      <c r="G45" s="514"/>
      <c r="H45" s="215"/>
      <c r="I45" s="542"/>
      <c r="J45" s="376"/>
      <c r="K45" s="361"/>
      <c r="L45" s="333"/>
      <c r="M45" s="334"/>
      <c r="N45" s="181" t="s">
        <v>118</v>
      </c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328"/>
    </row>
    <row r="46" spans="1:27" s="18" customFormat="1" ht="24.95" customHeight="1" thickBot="1" x14ac:dyDescent="0.3">
      <c r="A46" s="449"/>
      <c r="B46" s="444" t="s">
        <v>15</v>
      </c>
      <c r="C46" s="521"/>
      <c r="D46" s="399"/>
      <c r="E46" s="446">
        <f>70347014*B56</f>
        <v>1817907535.7879999</v>
      </c>
      <c r="F46" s="528"/>
      <c r="G46" s="513" t="s">
        <v>54</v>
      </c>
      <c r="H46" s="214"/>
      <c r="I46" s="531"/>
      <c r="J46" s="375"/>
      <c r="K46" s="321" t="s">
        <v>72</v>
      </c>
      <c r="L46" s="298" t="s">
        <v>47</v>
      </c>
      <c r="M46" s="299"/>
      <c r="N46" s="295" t="s">
        <v>24</v>
      </c>
      <c r="O46" s="505" t="s">
        <v>24</v>
      </c>
      <c r="P46" s="294"/>
      <c r="Q46" s="205" t="s">
        <v>102</v>
      </c>
      <c r="R46" s="206"/>
      <c r="S46" s="555" t="s">
        <v>103</v>
      </c>
      <c r="T46" s="556"/>
      <c r="U46" s="563"/>
      <c r="V46" s="196" t="s">
        <v>120</v>
      </c>
      <c r="W46" s="197"/>
      <c r="X46" s="197"/>
      <c r="Y46" s="198"/>
      <c r="Z46" s="250" t="s">
        <v>139</v>
      </c>
    </row>
    <row r="47" spans="1:27" s="18" customFormat="1" ht="24.95" customHeight="1" thickBot="1" x14ac:dyDescent="0.3">
      <c r="A47" s="449"/>
      <c r="B47" s="444"/>
      <c r="C47" s="521"/>
      <c r="D47" s="399"/>
      <c r="E47" s="446"/>
      <c r="F47" s="528"/>
      <c r="G47" s="513"/>
      <c r="H47" s="214"/>
      <c r="I47" s="531"/>
      <c r="J47" s="375"/>
      <c r="K47" s="322"/>
      <c r="L47" s="300"/>
      <c r="M47" s="301"/>
      <c r="N47" s="295"/>
      <c r="O47" s="505"/>
      <c r="P47" s="294"/>
      <c r="Q47" s="564"/>
      <c r="R47" s="208"/>
      <c r="S47" s="315"/>
      <c r="T47" s="304" t="s">
        <v>119</v>
      </c>
      <c r="U47" s="305"/>
      <c r="V47" s="306"/>
      <c r="W47" s="306"/>
      <c r="X47" s="306"/>
      <c r="Y47" s="307"/>
      <c r="Z47" s="250"/>
    </row>
    <row r="48" spans="1:27" s="18" customFormat="1" ht="24.95" customHeight="1" thickBot="1" x14ac:dyDescent="0.3">
      <c r="A48" s="450"/>
      <c r="B48" s="525"/>
      <c r="C48" s="522"/>
      <c r="D48" s="400"/>
      <c r="E48" s="526"/>
      <c r="F48" s="529"/>
      <c r="G48" s="527"/>
      <c r="H48" s="530"/>
      <c r="I48" s="532"/>
      <c r="J48" s="533"/>
      <c r="K48" s="212"/>
      <c r="L48" s="302"/>
      <c r="M48" s="303"/>
      <c r="N48" s="296"/>
      <c r="O48" s="506"/>
      <c r="P48" s="507"/>
      <c r="Q48" s="36"/>
      <c r="R48" s="37" t="s">
        <v>24</v>
      </c>
      <c r="S48" s="316"/>
      <c r="T48" s="105"/>
      <c r="U48" s="323" t="s">
        <v>138</v>
      </c>
      <c r="V48" s="324"/>
      <c r="W48" s="324"/>
      <c r="X48" s="324"/>
      <c r="Y48" s="325"/>
      <c r="Z48" s="287"/>
    </row>
    <row r="49" spans="1:26" ht="55.5" thickTop="1" thickBot="1" x14ac:dyDescent="0.3">
      <c r="A49" s="502" t="s">
        <v>16</v>
      </c>
      <c r="B49" s="38" t="s">
        <v>23</v>
      </c>
      <c r="C49" s="395">
        <v>549313541</v>
      </c>
      <c r="D49" s="398">
        <f>C49*B56</f>
        <v>14195360526.521999</v>
      </c>
      <c r="E49" s="160">
        <f>450567183*B56</f>
        <v>11643557143.085999</v>
      </c>
      <c r="F49" s="83"/>
      <c r="G49" s="55"/>
      <c r="H49" s="84"/>
      <c r="I49" s="85" t="s">
        <v>42</v>
      </c>
      <c r="J49" s="86"/>
      <c r="K49" s="85"/>
      <c r="L49" s="567" t="s">
        <v>55</v>
      </c>
      <c r="M49" s="568"/>
      <c r="N49" s="87"/>
      <c r="O49" s="509" t="s">
        <v>43</v>
      </c>
      <c r="P49" s="510"/>
      <c r="Q49" s="511"/>
      <c r="R49" s="344" t="s">
        <v>43</v>
      </c>
      <c r="S49" s="569"/>
      <c r="T49" s="569"/>
      <c r="U49" s="569"/>
      <c r="V49" s="570"/>
      <c r="W49" s="509" t="s">
        <v>74</v>
      </c>
      <c r="X49" s="510"/>
      <c r="Y49" s="562"/>
      <c r="Z49" s="99" t="s">
        <v>150</v>
      </c>
    </row>
    <row r="50" spans="1:26" ht="45.75" thickBot="1" x14ac:dyDescent="0.3">
      <c r="A50" s="503"/>
      <c r="B50" s="145" t="s">
        <v>22</v>
      </c>
      <c r="C50" s="396"/>
      <c r="D50" s="399"/>
      <c r="E50" s="133">
        <f>20000000*B56</f>
        <v>516840000</v>
      </c>
      <c r="F50" s="134"/>
      <c r="G50" s="141"/>
      <c r="H50" s="142"/>
      <c r="I50" s="543" t="s">
        <v>38</v>
      </c>
      <c r="J50" s="544"/>
      <c r="K50" s="544"/>
      <c r="L50" s="544"/>
      <c r="M50" s="545"/>
      <c r="N50" s="143"/>
      <c r="O50" s="546" t="s">
        <v>110</v>
      </c>
      <c r="P50" s="547"/>
      <c r="Q50" s="547"/>
      <c r="R50" s="547"/>
      <c r="S50" s="547"/>
      <c r="T50" s="547"/>
      <c r="U50" s="547"/>
      <c r="V50" s="547"/>
      <c r="W50" s="547"/>
      <c r="X50" s="547"/>
      <c r="Y50" s="548"/>
      <c r="Z50" s="144" t="s">
        <v>112</v>
      </c>
    </row>
    <row r="51" spans="1:26" ht="64.5" customHeight="1" thickBot="1" x14ac:dyDescent="0.3">
      <c r="A51" s="504"/>
      <c r="B51" s="161" t="s">
        <v>144</v>
      </c>
      <c r="C51" s="397"/>
      <c r="D51" s="400"/>
      <c r="E51" s="162">
        <f>78746358*B56</f>
        <v>2034963383.4359999</v>
      </c>
      <c r="F51" s="167"/>
      <c r="G51" s="168"/>
      <c r="H51" s="169"/>
      <c r="I51" s="165"/>
      <c r="J51" s="163"/>
      <c r="K51" s="164"/>
      <c r="L51" s="164"/>
      <c r="M51" s="165"/>
      <c r="N51" s="163"/>
      <c r="O51" s="164"/>
      <c r="P51" s="164"/>
      <c r="Q51" s="165"/>
      <c r="R51" s="163"/>
      <c r="S51" s="164"/>
      <c r="T51" s="164"/>
      <c r="U51" s="175"/>
      <c r="V51" s="163"/>
      <c r="W51" s="186" t="s">
        <v>145</v>
      </c>
      <c r="X51" s="186"/>
      <c r="Y51" s="187"/>
      <c r="Z51" s="166" t="s">
        <v>145</v>
      </c>
    </row>
    <row r="52" spans="1:26" ht="9" customHeight="1" thickTop="1" x14ac:dyDescent="0.35">
      <c r="A52" s="2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" customHeight="1" x14ac:dyDescent="0.35">
      <c r="A53" s="481" t="s">
        <v>88</v>
      </c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6.75" customHeight="1" x14ac:dyDescent="0.35">
      <c r="A54" s="481" t="s">
        <v>113</v>
      </c>
      <c r="B54" s="482"/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O54" s="482"/>
      <c r="P54" s="48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35">
      <c r="A55" s="479" t="s">
        <v>75</v>
      </c>
      <c r="B55" s="480"/>
      <c r="C55" s="480"/>
      <c r="D55" s="480"/>
      <c r="E55" s="480"/>
      <c r="F55" s="480"/>
      <c r="G55" s="480"/>
      <c r="H55" s="480"/>
      <c r="I55" s="17"/>
      <c r="J55" s="17"/>
      <c r="K55" s="17"/>
      <c r="L55" s="17"/>
      <c r="M55" s="17"/>
      <c r="N55" s="17"/>
      <c r="O55" s="17"/>
      <c r="P55" s="17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6" t="s">
        <v>35</v>
      </c>
      <c r="B56" s="178">
        <v>25.841999999999999</v>
      </c>
      <c r="C56" s="10"/>
      <c r="D56" s="9"/>
      <c r="E56" s="9"/>
      <c r="T56" s="6"/>
      <c r="U56" s="6"/>
      <c r="V56" s="6"/>
      <c r="W56" s="6"/>
      <c r="X56" s="6"/>
      <c r="Y56" s="6"/>
      <c r="Z56" s="7"/>
    </row>
    <row r="57" spans="1:26" x14ac:dyDescent="0.25">
      <c r="A57" s="22" t="s">
        <v>114</v>
      </c>
      <c r="B57" s="22"/>
      <c r="C57" s="23"/>
      <c r="D57" s="24"/>
      <c r="E57" s="24"/>
      <c r="F57" s="25"/>
      <c r="G57" s="25"/>
      <c r="H57" s="25"/>
      <c r="I57" s="25"/>
      <c r="T57" s="6"/>
      <c r="U57" s="6"/>
      <c r="V57" s="6"/>
      <c r="W57" s="6"/>
      <c r="X57" s="6"/>
      <c r="Y57" s="6"/>
      <c r="Z57" s="7"/>
    </row>
    <row r="58" spans="1:26" x14ac:dyDescent="0.25">
      <c r="A58" s="6"/>
      <c r="B58" s="7"/>
      <c r="C58" s="8"/>
      <c r="D58" s="7"/>
      <c r="E58" s="7"/>
      <c r="T58" s="6"/>
      <c r="U58" s="6"/>
      <c r="V58" s="6"/>
      <c r="W58" s="6"/>
      <c r="X58" s="6"/>
      <c r="Y58" s="6"/>
      <c r="Z58" s="7"/>
    </row>
    <row r="59" spans="1:26" x14ac:dyDescent="0.25">
      <c r="A59" s="6"/>
      <c r="B59" s="5"/>
      <c r="E59" s="7"/>
      <c r="T59" s="6"/>
      <c r="U59" s="6"/>
      <c r="V59" s="6"/>
      <c r="W59" s="6"/>
      <c r="X59" s="6"/>
      <c r="Y59" s="6"/>
      <c r="Z59" s="7"/>
    </row>
    <row r="60" spans="1:26" x14ac:dyDescent="0.25">
      <c r="A60" s="6"/>
      <c r="B60" s="7"/>
      <c r="C60" s="8"/>
      <c r="D60" s="7"/>
      <c r="E60" s="7"/>
      <c r="T60" s="6"/>
      <c r="U60" s="6"/>
      <c r="V60" s="6"/>
      <c r="W60" s="6"/>
      <c r="X60" s="6"/>
      <c r="Y60" s="6"/>
      <c r="Z60" s="7"/>
    </row>
    <row r="61" spans="1:26" x14ac:dyDescent="0.25">
      <c r="A61" s="6"/>
      <c r="Z61" s="7"/>
    </row>
  </sheetData>
  <mergeCells count="244">
    <mergeCell ref="K44:K45"/>
    <mergeCell ref="F29:F31"/>
    <mergeCell ref="G29:G31"/>
    <mergeCell ref="I42:I45"/>
    <mergeCell ref="I50:M50"/>
    <mergeCell ref="O50:Y50"/>
    <mergeCell ref="S35:U35"/>
    <mergeCell ref="S37:U37"/>
    <mergeCell ref="S39:U39"/>
    <mergeCell ref="V33:Y33"/>
    <mergeCell ref="V35:Y35"/>
    <mergeCell ref="N38:P38"/>
    <mergeCell ref="W49:Y49"/>
    <mergeCell ref="S46:U46"/>
    <mergeCell ref="Q46:R47"/>
    <mergeCell ref="V37:Y37"/>
    <mergeCell ref="O35:P35"/>
    <mergeCell ref="O43:P43"/>
    <mergeCell ref="U43:Y43"/>
    <mergeCell ref="O44:Y44"/>
    <mergeCell ref="L49:M49"/>
    <mergeCell ref="R49:V49"/>
    <mergeCell ref="G42:G45"/>
    <mergeCell ref="H36:H38"/>
    <mergeCell ref="X29:Y30"/>
    <mergeCell ref="N31:X31"/>
    <mergeCell ref="B12:B14"/>
    <mergeCell ref="B15:B17"/>
    <mergeCell ref="C33:C48"/>
    <mergeCell ref="B33:B35"/>
    <mergeCell ref="I34:I35"/>
    <mergeCell ref="J34:J35"/>
    <mergeCell ref="B46:B48"/>
    <mergeCell ref="E46:E48"/>
    <mergeCell ref="G46:G48"/>
    <mergeCell ref="F46:F48"/>
    <mergeCell ref="H46:H48"/>
    <mergeCell ref="I46:I48"/>
    <mergeCell ref="J46:J48"/>
    <mergeCell ref="D33:D48"/>
    <mergeCell ref="B36:B38"/>
    <mergeCell ref="E39:E45"/>
    <mergeCell ref="F39:F45"/>
    <mergeCell ref="E29:E31"/>
    <mergeCell ref="H42:H45"/>
    <mergeCell ref="J42:J45"/>
    <mergeCell ref="F36:F38"/>
    <mergeCell ref="A55:H55"/>
    <mergeCell ref="A54:P54"/>
    <mergeCell ref="A53:P53"/>
    <mergeCell ref="D49:D51"/>
    <mergeCell ref="D22:D32"/>
    <mergeCell ref="E22:E23"/>
    <mergeCell ref="F22:F23"/>
    <mergeCell ref="G22:G23"/>
    <mergeCell ref="H22:H23"/>
    <mergeCell ref="I22:I23"/>
    <mergeCell ref="J22:J23"/>
    <mergeCell ref="K22:K23"/>
    <mergeCell ref="L22:M23"/>
    <mergeCell ref="E24:E27"/>
    <mergeCell ref="F24:F27"/>
    <mergeCell ref="G24:G27"/>
    <mergeCell ref="I32:M32"/>
    <mergeCell ref="A49:A51"/>
    <mergeCell ref="C49:C51"/>
    <mergeCell ref="O46:P48"/>
    <mergeCell ref="N33:U33"/>
    <mergeCell ref="O49:Q49"/>
    <mergeCell ref="G39:M39"/>
    <mergeCell ref="B39:B45"/>
    <mergeCell ref="E36:E38"/>
    <mergeCell ref="A33:A48"/>
    <mergeCell ref="C5:C6"/>
    <mergeCell ref="D5:D6"/>
    <mergeCell ref="E33:E35"/>
    <mergeCell ref="B5:B6"/>
    <mergeCell ref="B1:Z4"/>
    <mergeCell ref="C22:C32"/>
    <mergeCell ref="Z5:Z6"/>
    <mergeCell ref="K7:K9"/>
    <mergeCell ref="L7:L9"/>
    <mergeCell ref="M7:M9"/>
    <mergeCell ref="E5:E6"/>
    <mergeCell ref="R5:U5"/>
    <mergeCell ref="K10:K11"/>
    <mergeCell ref="L10:L11"/>
    <mergeCell ref="M10:M11"/>
    <mergeCell ref="N7:N8"/>
    <mergeCell ref="O7:O8"/>
    <mergeCell ref="P7:P8"/>
    <mergeCell ref="Q8:T8"/>
    <mergeCell ref="Z7:Z9"/>
    <mergeCell ref="Z12:Z14"/>
    <mergeCell ref="F33:F35"/>
    <mergeCell ref="K24:K27"/>
    <mergeCell ref="F5:I5"/>
    <mergeCell ref="J5:M5"/>
    <mergeCell ref="F7:F9"/>
    <mergeCell ref="G7:G9"/>
    <mergeCell ref="G12:G14"/>
    <mergeCell ref="H12:H14"/>
    <mergeCell ref="I12:I14"/>
    <mergeCell ref="J12:K14"/>
    <mergeCell ref="J7:J9"/>
    <mergeCell ref="H7:H9"/>
    <mergeCell ref="F10:F11"/>
    <mergeCell ref="G10:G11"/>
    <mergeCell ref="H10:H11"/>
    <mergeCell ref="I7:I9"/>
    <mergeCell ref="L12:L14"/>
    <mergeCell ref="M12:M14"/>
    <mergeCell ref="H24:H27"/>
    <mergeCell ref="I24:I27"/>
    <mergeCell ref="N11:X11"/>
    <mergeCell ref="E7:E9"/>
    <mergeCell ref="A18:A21"/>
    <mergeCell ref="C18:C21"/>
    <mergeCell ref="D18:D21"/>
    <mergeCell ref="C7:C17"/>
    <mergeCell ref="B7:B9"/>
    <mergeCell ref="M15:M17"/>
    <mergeCell ref="A22:A32"/>
    <mergeCell ref="B22:B23"/>
    <mergeCell ref="B24:B27"/>
    <mergeCell ref="B29:B31"/>
    <mergeCell ref="I10:I11"/>
    <mergeCell ref="J10:J11"/>
    <mergeCell ref="E10:E11"/>
    <mergeCell ref="G15:G17"/>
    <mergeCell ref="E12:E14"/>
    <mergeCell ref="F12:F14"/>
    <mergeCell ref="A7:A17"/>
    <mergeCell ref="D7:D17"/>
    <mergeCell ref="E15:E17"/>
    <mergeCell ref="F15:F17"/>
    <mergeCell ref="L15:L17"/>
    <mergeCell ref="B10:B11"/>
    <mergeCell ref="Q12:Q13"/>
    <mergeCell ref="O12:P13"/>
    <mergeCell ref="N12:N13"/>
    <mergeCell ref="R13:U13"/>
    <mergeCell ref="Q16:R16"/>
    <mergeCell ref="N22:N23"/>
    <mergeCell ref="Z22:Z23"/>
    <mergeCell ref="V12:Y13"/>
    <mergeCell ref="N17:W17"/>
    <mergeCell ref="N14:X14"/>
    <mergeCell ref="L36:L38"/>
    <mergeCell ref="K36:K38"/>
    <mergeCell ref="O37:P37"/>
    <mergeCell ref="G41:R41"/>
    <mergeCell ref="N24:N27"/>
    <mergeCell ref="N18:O18"/>
    <mergeCell ref="O22:P22"/>
    <mergeCell ref="N29:O29"/>
    <mergeCell ref="O19:R19"/>
    <mergeCell ref="L24:M27"/>
    <mergeCell ref="M29:M31"/>
    <mergeCell ref="L29:L31"/>
    <mergeCell ref="G36:G38"/>
    <mergeCell ref="M36:M38"/>
    <mergeCell ref="K34:Y34"/>
    <mergeCell ref="Q38:Y38"/>
    <mergeCell ref="U29:U30"/>
    <mergeCell ref="V29:V30"/>
    <mergeCell ref="T29:T30"/>
    <mergeCell ref="G33:M33"/>
    <mergeCell ref="G34:G35"/>
    <mergeCell ref="H34:H35"/>
    <mergeCell ref="J36:J38"/>
    <mergeCell ref="I36:I38"/>
    <mergeCell ref="Z10:Z11"/>
    <mergeCell ref="Z15:Z17"/>
    <mergeCell ref="Z29:Z31"/>
    <mergeCell ref="O27:U27"/>
    <mergeCell ref="Z46:Z48"/>
    <mergeCell ref="Q43:R43"/>
    <mergeCell ref="N46:N48"/>
    <mergeCell ref="Z33:Z35"/>
    <mergeCell ref="K29:K31"/>
    <mergeCell ref="L46:M48"/>
    <mergeCell ref="T47:Y47"/>
    <mergeCell ref="N42:U42"/>
    <mergeCell ref="T40:T41"/>
    <mergeCell ref="U40:U41"/>
    <mergeCell ref="S47:S48"/>
    <mergeCell ref="V39:Y42"/>
    <mergeCell ref="V46:Y46"/>
    <mergeCell ref="N40:S40"/>
    <mergeCell ref="K46:K48"/>
    <mergeCell ref="U48:Y48"/>
    <mergeCell ref="Z39:Z45"/>
    <mergeCell ref="K42:L43"/>
    <mergeCell ref="L44:M45"/>
    <mergeCell ref="Z36:Z38"/>
    <mergeCell ref="U7:U8"/>
    <mergeCell ref="P24:R24"/>
    <mergeCell ref="N20:Q20"/>
    <mergeCell ref="H15:H17"/>
    <mergeCell ref="I15:I17"/>
    <mergeCell ref="J15:K17"/>
    <mergeCell ref="Z24:Z27"/>
    <mergeCell ref="Q29:R30"/>
    <mergeCell ref="O30:P30"/>
    <mergeCell ref="I20:M20"/>
    <mergeCell ref="O23:W23"/>
    <mergeCell ref="X26:Y26"/>
    <mergeCell ref="O24:O26"/>
    <mergeCell ref="P25:P26"/>
    <mergeCell ref="Q25:Q26"/>
    <mergeCell ref="R25:R26"/>
    <mergeCell ref="W29:W30"/>
    <mergeCell ref="J24:J27"/>
    <mergeCell ref="H29:J31"/>
    <mergeCell ref="R15:S15"/>
    <mergeCell ref="S22:T22"/>
    <mergeCell ref="S29:S30"/>
    <mergeCell ref="T15:T16"/>
    <mergeCell ref="N15:Q15"/>
    <mergeCell ref="V27:Y27"/>
    <mergeCell ref="M42:M43"/>
    <mergeCell ref="N45:Y45"/>
    <mergeCell ref="W51:Y51"/>
    <mergeCell ref="S24:S26"/>
    <mergeCell ref="R20:U20"/>
    <mergeCell ref="V5:Y5"/>
    <mergeCell ref="N36:Y36"/>
    <mergeCell ref="N5:Q5"/>
    <mergeCell ref="T25:Y25"/>
    <mergeCell ref="Q7:R7"/>
    <mergeCell ref="W15:X15"/>
    <mergeCell ref="Y16:Y17"/>
    <mergeCell ref="X16:X17"/>
    <mergeCell ref="X7:X9"/>
    <mergeCell ref="Y7:Y9"/>
    <mergeCell ref="Y10:Y11"/>
    <mergeCell ref="Y22:Y23"/>
    <mergeCell ref="T24:V24"/>
    <mergeCell ref="X24:Y24"/>
    <mergeCell ref="N9:V9"/>
    <mergeCell ref="V7:W8"/>
    <mergeCell ref="V28:W28"/>
    <mergeCell ref="X22:X23"/>
  </mergeCells>
  <phoneticPr fontId="10" type="noConversion"/>
  <pageMargins left="0.70866141732283472" right="0.70866141732283472" top="0.78740157480314965" bottom="0.78740157480314965" header="0.31496062992125984" footer="0.31496062992125984"/>
  <pageSetup paperSize="8" scale="65" fitToHeight="0" orientation="landscape" cellComments="asDisplayed" r:id="rId1"/>
  <rowBreaks count="1" manualBreakCount="1">
    <brk id="3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krejlova</dc:creator>
  <cp:lastModifiedBy>Martina Vejvodová</cp:lastModifiedBy>
  <cp:lastPrinted>2019-10-24T12:25:05Z</cp:lastPrinted>
  <dcterms:created xsi:type="dcterms:W3CDTF">2014-10-03T11:24:23Z</dcterms:created>
  <dcterms:modified xsi:type="dcterms:W3CDTF">2019-10-25T07:43:16Z</dcterms:modified>
</cp:coreProperties>
</file>